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3_地域別情報\"/>
    </mc:Choice>
  </mc:AlternateContent>
  <xr:revisionPtr revIDLastSave="0" documentId="13_ncr:1_{54B05E2D-975E-4EEF-A664-89ACA3047880}" xr6:coauthVersionLast="36" xr6:coauthVersionMax="36" xr10:uidLastSave="{00000000-0000-0000-0000-000000000000}"/>
  <bookViews>
    <workbookView xWindow="0" yWindow="0" windowWidth="20490" windowHeight="7080" activeTab="1" xr2:uid="{19034071-EE88-4224-9422-030F244B6DE7}"/>
  </bookViews>
  <sheets>
    <sheet name="データ" sheetId="2" r:id="rId1"/>
    <sheet name="グラフ1" sheetId="3" r:id="rId2"/>
    <sheet name="元データ１" sheetId="1" r:id="rId3"/>
  </sheets>
  <definedNames>
    <definedName name="_Fill" hidden="1">#REF!</definedName>
    <definedName name="_Table1_In1" hidden="1">#REF!</definedName>
    <definedName name="_Table1_Out" hidden="1">#REF!</definedName>
    <definedName name="\a">#REF!</definedName>
    <definedName name="\b">#REF!</definedName>
    <definedName name="\q">#REF!</definedName>
    <definedName name="A">#REF!</definedName>
    <definedName name="code">#REF!</definedName>
    <definedName name="Data">#REF!</definedName>
    <definedName name="DataEnd">#REF!</definedName>
    <definedName name="HTML1_1" hidden="1">"[推計概要.xls]平均寿命!$A$1:$D$60"</definedName>
    <definedName name="HTML1_10" hidden="1">""</definedName>
    <definedName name="HTML1_11" hidden="1">1</definedName>
    <definedName name="HTML1_12" hidden="1">"C:\My Documents\MyHTML.htm"</definedName>
    <definedName name="HTML1_2" hidden="1">1</definedName>
    <definedName name="HTML1_3" hidden="1">"推計概要.xls"</definedName>
    <definedName name="HTML1_4" hidden="1">"平均寿命"</definedName>
    <definedName name="HTML1_5" hidden="1">""</definedName>
    <definedName name="HTML1_6" hidden="1">-4146</definedName>
    <definedName name="HTML1_7" hidden="1">-4146</definedName>
    <definedName name="HTML1_8" hidden="1">""</definedName>
    <definedName name="HTML1_9" hidden="1">""</definedName>
    <definedName name="HTMLCount" hidden="1">1</definedName>
    <definedName name="Hyousoku">#REF!</definedName>
    <definedName name="HyousokuArea">#REF!</definedName>
    <definedName name="HyousokuEnd">#REF!</definedName>
    <definedName name="Hyoutou">#REF!</definedName>
    <definedName name="Rangai">#REF!</definedName>
    <definedName name="Rangai0">#REF!</definedName>
    <definedName name="RangaiEng">#REF!</definedName>
    <definedName name="Title">#REF!</definedName>
    <definedName name="TitleEnglish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2" l="1"/>
  <c r="D5" i="2"/>
  <c r="D6" i="2"/>
  <c r="D7" i="2"/>
  <c r="D8" i="2"/>
  <c r="D9" i="2"/>
  <c r="D4" i="2"/>
  <c r="C10" i="2"/>
  <c r="B10" i="2"/>
  <c r="I152" i="1" l="1"/>
  <c r="H152" i="1"/>
  <c r="D152" i="1"/>
  <c r="C152" i="1"/>
  <c r="I151" i="1"/>
  <c r="H151" i="1"/>
  <c r="D151" i="1"/>
  <c r="C151" i="1"/>
  <c r="I150" i="1"/>
  <c r="H150" i="1"/>
  <c r="D150" i="1"/>
  <c r="C150" i="1"/>
  <c r="I149" i="1"/>
  <c r="H149" i="1"/>
  <c r="D149" i="1"/>
  <c r="C149" i="1"/>
  <c r="I148" i="1"/>
  <c r="H148" i="1"/>
  <c r="D148" i="1"/>
  <c r="C148" i="1"/>
  <c r="I144" i="1"/>
  <c r="H144" i="1"/>
  <c r="D144" i="1"/>
  <c r="C144" i="1"/>
  <c r="I143" i="1"/>
  <c r="H143" i="1"/>
  <c r="D143" i="1"/>
  <c r="C143" i="1"/>
  <c r="I142" i="1"/>
  <c r="H142" i="1"/>
  <c r="D142" i="1"/>
  <c r="C142" i="1"/>
  <c r="I141" i="1"/>
  <c r="H141" i="1"/>
  <c r="D141" i="1"/>
  <c r="C141" i="1"/>
  <c r="I140" i="1"/>
  <c r="H140" i="1"/>
  <c r="D140" i="1"/>
  <c r="C140" i="1"/>
  <c r="I139" i="1"/>
  <c r="H139" i="1"/>
  <c r="D139" i="1"/>
  <c r="C139" i="1"/>
  <c r="I138" i="1"/>
  <c r="H138" i="1"/>
  <c r="D138" i="1"/>
  <c r="C138" i="1"/>
  <c r="I137" i="1"/>
  <c r="H137" i="1"/>
  <c r="D137" i="1"/>
  <c r="C137" i="1"/>
  <c r="I136" i="1"/>
  <c r="H136" i="1"/>
  <c r="D136" i="1"/>
  <c r="C136" i="1"/>
  <c r="I132" i="1"/>
  <c r="H132" i="1"/>
  <c r="D132" i="1"/>
  <c r="C132" i="1"/>
  <c r="I131" i="1"/>
  <c r="H131" i="1"/>
  <c r="D131" i="1"/>
  <c r="C131" i="1"/>
  <c r="I130" i="1"/>
  <c r="H130" i="1"/>
  <c r="D130" i="1"/>
  <c r="C130" i="1"/>
  <c r="I129" i="1"/>
  <c r="H129" i="1"/>
  <c r="D129" i="1"/>
  <c r="C129" i="1"/>
  <c r="I128" i="1"/>
  <c r="H128" i="1"/>
  <c r="D128" i="1"/>
  <c r="C128" i="1"/>
  <c r="I127" i="1"/>
  <c r="H127" i="1"/>
  <c r="D127" i="1"/>
  <c r="C127" i="1"/>
  <c r="I126" i="1"/>
  <c r="H126" i="1"/>
  <c r="D126" i="1"/>
  <c r="C126" i="1"/>
  <c r="I122" i="1"/>
  <c r="H122" i="1"/>
  <c r="D122" i="1"/>
  <c r="C122" i="1"/>
  <c r="I121" i="1"/>
  <c r="H121" i="1"/>
  <c r="D121" i="1"/>
  <c r="C121" i="1"/>
  <c r="I120" i="1"/>
  <c r="H120" i="1"/>
  <c r="D120" i="1"/>
  <c r="C120" i="1"/>
  <c r="I119" i="1"/>
  <c r="H119" i="1"/>
  <c r="D119" i="1"/>
  <c r="C119" i="1"/>
  <c r="I118" i="1"/>
  <c r="H118" i="1"/>
  <c r="D118" i="1"/>
  <c r="C118" i="1"/>
  <c r="I117" i="1"/>
  <c r="H117" i="1"/>
  <c r="D117" i="1"/>
  <c r="C117" i="1"/>
  <c r="I116" i="1"/>
  <c r="H116" i="1"/>
  <c r="D116" i="1"/>
  <c r="C116" i="1"/>
  <c r="I112" i="1"/>
  <c r="H112" i="1"/>
  <c r="D112" i="1"/>
  <c r="C112" i="1"/>
  <c r="I111" i="1"/>
  <c r="H111" i="1"/>
  <c r="D111" i="1"/>
  <c r="C111" i="1"/>
  <c r="I110" i="1"/>
  <c r="H110" i="1"/>
  <c r="D110" i="1"/>
  <c r="C110" i="1"/>
  <c r="I109" i="1"/>
  <c r="H109" i="1"/>
  <c r="D109" i="1"/>
  <c r="C109" i="1"/>
  <c r="I108" i="1"/>
  <c r="H108" i="1"/>
  <c r="D108" i="1"/>
  <c r="C108" i="1"/>
  <c r="I107" i="1"/>
  <c r="H107" i="1"/>
  <c r="D107" i="1"/>
  <c r="C107" i="1"/>
  <c r="I106" i="1"/>
  <c r="H106" i="1"/>
  <c r="D106" i="1"/>
  <c r="C106" i="1"/>
  <c r="I102" i="1"/>
  <c r="H102" i="1"/>
  <c r="D102" i="1"/>
  <c r="C102" i="1"/>
  <c r="I101" i="1"/>
  <c r="H101" i="1"/>
  <c r="D101" i="1"/>
  <c r="C101" i="1"/>
  <c r="I100" i="1"/>
  <c r="H100" i="1"/>
  <c r="D100" i="1"/>
  <c r="C100" i="1"/>
  <c r="I99" i="1"/>
  <c r="H99" i="1"/>
  <c r="D99" i="1"/>
  <c r="C99" i="1"/>
  <c r="I98" i="1"/>
  <c r="H98" i="1"/>
  <c r="D98" i="1"/>
  <c r="C98" i="1"/>
  <c r="D87" i="1"/>
  <c r="O80" i="1"/>
  <c r="O81" i="1" s="1"/>
  <c r="E80" i="1"/>
  <c r="AC79" i="1"/>
  <c r="AE79" i="1" s="1"/>
  <c r="AB79" i="1"/>
  <c r="AD79" i="1" s="1"/>
  <c r="E92" i="1" s="1"/>
  <c r="AA79" i="1"/>
  <c r="W79" i="1"/>
  <c r="Y79" i="1" s="1"/>
  <c r="J92" i="1" s="1"/>
  <c r="V79" i="1"/>
  <c r="X79" i="1" s="1"/>
  <c r="U79" i="1"/>
  <c r="R79" i="1"/>
  <c r="Q79" i="1"/>
  <c r="S79" i="1" s="1"/>
  <c r="P79" i="1"/>
  <c r="O79" i="1"/>
  <c r="K79" i="1"/>
  <c r="M79" i="1" s="1"/>
  <c r="J79" i="1"/>
  <c r="L79" i="1" s="1"/>
  <c r="I79" i="1"/>
  <c r="E79" i="1"/>
  <c r="G79" i="1" s="1"/>
  <c r="D79" i="1"/>
  <c r="F79" i="1" s="1"/>
  <c r="C79" i="1"/>
  <c r="AE78" i="1"/>
  <c r="AC78" i="1"/>
  <c r="AB78" i="1"/>
  <c r="AD78" i="1" s="1"/>
  <c r="E91" i="1" s="1"/>
  <c r="AA78" i="1"/>
  <c r="W78" i="1"/>
  <c r="AH78" i="1" s="1"/>
  <c r="V78" i="1"/>
  <c r="X78" i="1" s="1"/>
  <c r="U78" i="1"/>
  <c r="Q78" i="1"/>
  <c r="S78" i="1" s="1"/>
  <c r="P78" i="1"/>
  <c r="R78" i="1" s="1"/>
  <c r="O78" i="1"/>
  <c r="L78" i="1"/>
  <c r="K78" i="1"/>
  <c r="M78" i="1" s="1"/>
  <c r="J78" i="1"/>
  <c r="I78" i="1"/>
  <c r="E78" i="1"/>
  <c r="D78" i="1"/>
  <c r="F78" i="1" s="1"/>
  <c r="C78" i="1"/>
  <c r="G78" i="1" s="1"/>
  <c r="AC77" i="1"/>
  <c r="AE77" i="1" s="1"/>
  <c r="AB77" i="1"/>
  <c r="D90" i="1" s="1"/>
  <c r="AA77" i="1"/>
  <c r="Y77" i="1"/>
  <c r="J90" i="1" s="1"/>
  <c r="W77" i="1"/>
  <c r="I90" i="1" s="1"/>
  <c r="V77" i="1"/>
  <c r="X77" i="1" s="1"/>
  <c r="U77" i="1"/>
  <c r="Q77" i="1"/>
  <c r="S77" i="1" s="1"/>
  <c r="P77" i="1"/>
  <c r="R77" i="1" s="1"/>
  <c r="O77" i="1"/>
  <c r="K77" i="1"/>
  <c r="H90" i="1" s="1"/>
  <c r="J77" i="1"/>
  <c r="L77" i="1" s="1"/>
  <c r="I77" i="1"/>
  <c r="F77" i="1"/>
  <c r="E77" i="1"/>
  <c r="G77" i="1" s="1"/>
  <c r="D77" i="1"/>
  <c r="C77" i="1"/>
  <c r="AC76" i="1"/>
  <c r="AE76" i="1" s="1"/>
  <c r="AB76" i="1"/>
  <c r="D89" i="1" s="1"/>
  <c r="AA76" i="1"/>
  <c r="W76" i="1"/>
  <c r="I89" i="1" s="1"/>
  <c r="V76" i="1"/>
  <c r="X76" i="1" s="1"/>
  <c r="U76" i="1"/>
  <c r="S76" i="1"/>
  <c r="Q76" i="1"/>
  <c r="P76" i="1"/>
  <c r="O76" i="1"/>
  <c r="R76" i="1" s="1"/>
  <c r="K76" i="1"/>
  <c r="H89" i="1" s="1"/>
  <c r="J76" i="1"/>
  <c r="L76" i="1" s="1"/>
  <c r="I76" i="1"/>
  <c r="E76" i="1"/>
  <c r="G76" i="1" s="1"/>
  <c r="D76" i="1"/>
  <c r="F76" i="1" s="1"/>
  <c r="C76" i="1"/>
  <c r="AG75" i="1"/>
  <c r="AC75" i="1"/>
  <c r="AE75" i="1" s="1"/>
  <c r="AB75" i="1"/>
  <c r="AD75" i="1" s="1"/>
  <c r="E88" i="1" s="1"/>
  <c r="AA75" i="1"/>
  <c r="W75" i="1"/>
  <c r="Y75" i="1" s="1"/>
  <c r="J88" i="1" s="1"/>
  <c r="V75" i="1"/>
  <c r="X75" i="1" s="1"/>
  <c r="U75" i="1"/>
  <c r="R75" i="1"/>
  <c r="Q75" i="1"/>
  <c r="S75" i="1" s="1"/>
  <c r="P75" i="1"/>
  <c r="O75" i="1"/>
  <c r="M75" i="1"/>
  <c r="K75" i="1"/>
  <c r="H88" i="1" s="1"/>
  <c r="J75" i="1"/>
  <c r="L75" i="1" s="1"/>
  <c r="I75" i="1"/>
  <c r="E75" i="1"/>
  <c r="G75" i="1" s="1"/>
  <c r="D75" i="1"/>
  <c r="F75" i="1" s="1"/>
  <c r="C75" i="1"/>
  <c r="AC74" i="1"/>
  <c r="AC80" i="1" s="1"/>
  <c r="AB74" i="1"/>
  <c r="AB80" i="1" s="1"/>
  <c r="AA74" i="1"/>
  <c r="AA80" i="1" s="1"/>
  <c r="AA81" i="1" s="1"/>
  <c r="W74" i="1"/>
  <c r="W80" i="1" s="1"/>
  <c r="V74" i="1"/>
  <c r="V80" i="1" s="1"/>
  <c r="U74" i="1"/>
  <c r="U80" i="1" s="1"/>
  <c r="U81" i="1" s="1"/>
  <c r="Q74" i="1"/>
  <c r="Q80" i="1" s="1"/>
  <c r="P74" i="1"/>
  <c r="P80" i="1" s="1"/>
  <c r="O74" i="1"/>
  <c r="L74" i="1"/>
  <c r="K74" i="1"/>
  <c r="H87" i="1" s="1"/>
  <c r="J74" i="1"/>
  <c r="J80" i="1" s="1"/>
  <c r="I74" i="1"/>
  <c r="M74" i="1" s="1"/>
  <c r="G74" i="1"/>
  <c r="E74" i="1"/>
  <c r="D74" i="1"/>
  <c r="D80" i="1" s="1"/>
  <c r="C74" i="1"/>
  <c r="C80" i="1" s="1"/>
  <c r="C81" i="1" s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M52" i="1"/>
  <c r="L52" i="1"/>
  <c r="G52" i="1"/>
  <c r="F52" i="1"/>
  <c r="M51" i="1"/>
  <c r="L51" i="1"/>
  <c r="G51" i="1"/>
  <c r="F51" i="1"/>
  <c r="M50" i="1"/>
  <c r="L50" i="1"/>
  <c r="G50" i="1"/>
  <c r="F50" i="1"/>
  <c r="M49" i="1"/>
  <c r="L49" i="1"/>
  <c r="G49" i="1"/>
  <c r="F49" i="1"/>
  <c r="M48" i="1"/>
  <c r="L48" i="1"/>
  <c r="G48" i="1"/>
  <c r="F48" i="1"/>
  <c r="M47" i="1"/>
  <c r="L47" i="1"/>
  <c r="G47" i="1"/>
  <c r="F47" i="1"/>
  <c r="M46" i="1"/>
  <c r="L46" i="1"/>
  <c r="G46" i="1"/>
  <c r="F46" i="1"/>
  <c r="Y45" i="1"/>
  <c r="J122" i="1" s="1"/>
  <c r="X45" i="1"/>
  <c r="E122" i="1" s="1"/>
  <c r="S45" i="1"/>
  <c r="R45" i="1"/>
  <c r="M45" i="1"/>
  <c r="L45" i="1"/>
  <c r="G45" i="1"/>
  <c r="F45" i="1"/>
  <c r="Y44" i="1"/>
  <c r="J121" i="1" s="1"/>
  <c r="X44" i="1"/>
  <c r="E121" i="1" s="1"/>
  <c r="S44" i="1"/>
  <c r="R44" i="1"/>
  <c r="M44" i="1"/>
  <c r="L44" i="1"/>
  <c r="G44" i="1"/>
  <c r="F44" i="1"/>
  <c r="Y43" i="1"/>
  <c r="J120" i="1" s="1"/>
  <c r="X43" i="1"/>
  <c r="E120" i="1" s="1"/>
  <c r="S43" i="1"/>
  <c r="R43" i="1"/>
  <c r="M43" i="1"/>
  <c r="L43" i="1"/>
  <c r="G43" i="1"/>
  <c r="F43" i="1"/>
  <c r="Y42" i="1"/>
  <c r="J119" i="1" s="1"/>
  <c r="X42" i="1"/>
  <c r="E119" i="1" s="1"/>
  <c r="S42" i="1"/>
  <c r="R42" i="1"/>
  <c r="M42" i="1"/>
  <c r="L42" i="1"/>
  <c r="G42" i="1"/>
  <c r="F42" i="1"/>
  <c r="Y41" i="1"/>
  <c r="J118" i="1" s="1"/>
  <c r="X41" i="1"/>
  <c r="E118" i="1" s="1"/>
  <c r="S41" i="1"/>
  <c r="R41" i="1"/>
  <c r="M41" i="1"/>
  <c r="L41" i="1"/>
  <c r="G41" i="1"/>
  <c r="F41" i="1"/>
  <c r="Y40" i="1"/>
  <c r="J117" i="1" s="1"/>
  <c r="X40" i="1"/>
  <c r="E117" i="1" s="1"/>
  <c r="S40" i="1"/>
  <c r="R40" i="1"/>
  <c r="M40" i="1"/>
  <c r="L40" i="1"/>
  <c r="G40" i="1"/>
  <c r="F40" i="1"/>
  <c r="Y39" i="1"/>
  <c r="J152" i="1" s="1"/>
  <c r="X39" i="1"/>
  <c r="E152" i="1" s="1"/>
  <c r="S39" i="1"/>
  <c r="R39" i="1"/>
  <c r="M39" i="1"/>
  <c r="L39" i="1"/>
  <c r="G39" i="1"/>
  <c r="F39" i="1"/>
  <c r="Y38" i="1"/>
  <c r="J151" i="1" s="1"/>
  <c r="X38" i="1"/>
  <c r="E151" i="1" s="1"/>
  <c r="S38" i="1"/>
  <c r="R38" i="1"/>
  <c r="M38" i="1"/>
  <c r="L38" i="1"/>
  <c r="G38" i="1"/>
  <c r="F38" i="1"/>
  <c r="Y37" i="1"/>
  <c r="J150" i="1" s="1"/>
  <c r="X37" i="1"/>
  <c r="E150" i="1" s="1"/>
  <c r="S37" i="1"/>
  <c r="R37" i="1"/>
  <c r="M37" i="1"/>
  <c r="L37" i="1"/>
  <c r="G37" i="1"/>
  <c r="F37" i="1"/>
  <c r="Y36" i="1"/>
  <c r="J149" i="1" s="1"/>
  <c r="X36" i="1"/>
  <c r="E149" i="1" s="1"/>
  <c r="S36" i="1"/>
  <c r="R36" i="1"/>
  <c r="M36" i="1"/>
  <c r="L36" i="1"/>
  <c r="G36" i="1"/>
  <c r="F36" i="1"/>
  <c r="Y35" i="1"/>
  <c r="J144" i="1" s="1"/>
  <c r="X35" i="1"/>
  <c r="E144" i="1" s="1"/>
  <c r="S35" i="1"/>
  <c r="R35" i="1"/>
  <c r="M35" i="1"/>
  <c r="L35" i="1"/>
  <c r="G35" i="1"/>
  <c r="F35" i="1"/>
  <c r="Y34" i="1"/>
  <c r="J143" i="1" s="1"/>
  <c r="X34" i="1"/>
  <c r="E143" i="1" s="1"/>
  <c r="S34" i="1"/>
  <c r="R34" i="1"/>
  <c r="M34" i="1"/>
  <c r="L34" i="1"/>
  <c r="G34" i="1"/>
  <c r="F34" i="1"/>
  <c r="Y33" i="1"/>
  <c r="J142" i="1" s="1"/>
  <c r="X33" i="1"/>
  <c r="E142" i="1" s="1"/>
  <c r="S33" i="1"/>
  <c r="R33" i="1"/>
  <c r="M33" i="1"/>
  <c r="L33" i="1"/>
  <c r="G33" i="1"/>
  <c r="F33" i="1"/>
  <c r="Y32" i="1"/>
  <c r="J141" i="1" s="1"/>
  <c r="X32" i="1"/>
  <c r="E141" i="1" s="1"/>
  <c r="S32" i="1"/>
  <c r="R32" i="1"/>
  <c r="M32" i="1"/>
  <c r="L32" i="1"/>
  <c r="G32" i="1"/>
  <c r="F32" i="1"/>
  <c r="Y31" i="1"/>
  <c r="J140" i="1" s="1"/>
  <c r="X31" i="1"/>
  <c r="E140" i="1" s="1"/>
  <c r="S31" i="1"/>
  <c r="R31" i="1"/>
  <c r="M31" i="1"/>
  <c r="L31" i="1"/>
  <c r="G31" i="1"/>
  <c r="F31" i="1"/>
  <c r="Y30" i="1"/>
  <c r="J139" i="1" s="1"/>
  <c r="X30" i="1"/>
  <c r="E139" i="1" s="1"/>
  <c r="S30" i="1"/>
  <c r="R30" i="1"/>
  <c r="M30" i="1"/>
  <c r="L30" i="1"/>
  <c r="G30" i="1"/>
  <c r="F30" i="1"/>
  <c r="Y29" i="1"/>
  <c r="J138" i="1" s="1"/>
  <c r="X29" i="1"/>
  <c r="E138" i="1" s="1"/>
  <c r="S29" i="1"/>
  <c r="R29" i="1"/>
  <c r="M29" i="1"/>
  <c r="L29" i="1"/>
  <c r="G29" i="1"/>
  <c r="F29" i="1"/>
  <c r="Y28" i="1"/>
  <c r="J132" i="1" s="1"/>
  <c r="X28" i="1"/>
  <c r="E132" i="1" s="1"/>
  <c r="S28" i="1"/>
  <c r="R28" i="1"/>
  <c r="M28" i="1"/>
  <c r="L28" i="1"/>
  <c r="G28" i="1"/>
  <c r="F28" i="1"/>
  <c r="Y27" i="1"/>
  <c r="J131" i="1" s="1"/>
  <c r="X27" i="1"/>
  <c r="E131" i="1" s="1"/>
  <c r="S27" i="1"/>
  <c r="R27" i="1"/>
  <c r="M27" i="1"/>
  <c r="L27" i="1"/>
  <c r="G27" i="1"/>
  <c r="F27" i="1"/>
  <c r="Y26" i="1"/>
  <c r="J130" i="1" s="1"/>
  <c r="X26" i="1"/>
  <c r="E130" i="1" s="1"/>
  <c r="S26" i="1"/>
  <c r="R26" i="1"/>
  <c r="M26" i="1"/>
  <c r="L26" i="1"/>
  <c r="G26" i="1"/>
  <c r="F26" i="1"/>
  <c r="Y25" i="1"/>
  <c r="J112" i="1" s="1"/>
  <c r="X25" i="1"/>
  <c r="E112" i="1" s="1"/>
  <c r="S25" i="1"/>
  <c r="R25" i="1"/>
  <c r="M25" i="1"/>
  <c r="L25" i="1"/>
  <c r="G25" i="1"/>
  <c r="F25" i="1"/>
  <c r="Y24" i="1"/>
  <c r="J111" i="1" s="1"/>
  <c r="X24" i="1"/>
  <c r="E111" i="1" s="1"/>
  <c r="S24" i="1"/>
  <c r="R24" i="1"/>
  <c r="M24" i="1"/>
  <c r="L24" i="1"/>
  <c r="G24" i="1"/>
  <c r="F24" i="1"/>
  <c r="Y23" i="1"/>
  <c r="J110" i="1" s="1"/>
  <c r="X23" i="1"/>
  <c r="E110" i="1" s="1"/>
  <c r="S23" i="1"/>
  <c r="R23" i="1"/>
  <c r="M23" i="1"/>
  <c r="L23" i="1"/>
  <c r="G23" i="1"/>
  <c r="F23" i="1"/>
  <c r="Y22" i="1"/>
  <c r="J109" i="1" s="1"/>
  <c r="X22" i="1"/>
  <c r="E109" i="1" s="1"/>
  <c r="S22" i="1"/>
  <c r="R22" i="1"/>
  <c r="M22" i="1"/>
  <c r="L22" i="1"/>
  <c r="G22" i="1"/>
  <c r="F22" i="1"/>
  <c r="Y21" i="1"/>
  <c r="J129" i="1" s="1"/>
  <c r="X21" i="1"/>
  <c r="E129" i="1" s="1"/>
  <c r="S21" i="1"/>
  <c r="R21" i="1"/>
  <c r="M21" i="1"/>
  <c r="L21" i="1"/>
  <c r="G21" i="1"/>
  <c r="F21" i="1"/>
  <c r="Y20" i="1"/>
  <c r="J128" i="1" s="1"/>
  <c r="X20" i="1"/>
  <c r="E128" i="1" s="1"/>
  <c r="S20" i="1"/>
  <c r="R20" i="1"/>
  <c r="M20" i="1"/>
  <c r="L20" i="1"/>
  <c r="G20" i="1"/>
  <c r="F20" i="1"/>
  <c r="Y19" i="1"/>
  <c r="J102" i="1" s="1"/>
  <c r="X19" i="1"/>
  <c r="E102" i="1" s="1"/>
  <c r="S19" i="1"/>
  <c r="R19" i="1"/>
  <c r="M19" i="1"/>
  <c r="L19" i="1"/>
  <c r="G19" i="1"/>
  <c r="F19" i="1"/>
  <c r="Y18" i="1"/>
  <c r="J101" i="1" s="1"/>
  <c r="X18" i="1"/>
  <c r="E101" i="1" s="1"/>
  <c r="S18" i="1"/>
  <c r="R18" i="1"/>
  <c r="M18" i="1"/>
  <c r="L18" i="1"/>
  <c r="G18" i="1"/>
  <c r="F18" i="1"/>
  <c r="Y17" i="1"/>
  <c r="J100" i="1" s="1"/>
  <c r="X17" i="1"/>
  <c r="E100" i="1" s="1"/>
  <c r="S17" i="1"/>
  <c r="R17" i="1"/>
  <c r="M17" i="1"/>
  <c r="L17" i="1"/>
  <c r="G17" i="1"/>
  <c r="F17" i="1"/>
  <c r="Y16" i="1"/>
  <c r="J99" i="1" s="1"/>
  <c r="X16" i="1"/>
  <c r="E99" i="1" s="1"/>
  <c r="S16" i="1"/>
  <c r="R16" i="1"/>
  <c r="M16" i="1"/>
  <c r="L16" i="1"/>
  <c r="G16" i="1"/>
  <c r="F16" i="1"/>
  <c r="Y15" i="1"/>
  <c r="J108" i="1" s="1"/>
  <c r="X15" i="1"/>
  <c r="E108" i="1" s="1"/>
  <c r="S15" i="1"/>
  <c r="R15" i="1"/>
  <c r="M15" i="1"/>
  <c r="L15" i="1"/>
  <c r="G15" i="1"/>
  <c r="F15" i="1"/>
  <c r="Y14" i="1"/>
  <c r="J127" i="1" s="1"/>
  <c r="X14" i="1"/>
  <c r="E127" i="1" s="1"/>
  <c r="S14" i="1"/>
  <c r="R14" i="1"/>
  <c r="M14" i="1"/>
  <c r="L14" i="1"/>
  <c r="G14" i="1"/>
  <c r="F14" i="1"/>
  <c r="Y13" i="1"/>
  <c r="J148" i="1" s="1"/>
  <c r="X13" i="1"/>
  <c r="E148" i="1" s="1"/>
  <c r="S13" i="1"/>
  <c r="R13" i="1"/>
  <c r="M13" i="1"/>
  <c r="L13" i="1"/>
  <c r="G13" i="1"/>
  <c r="F13" i="1"/>
  <c r="Y12" i="1"/>
  <c r="J137" i="1" s="1"/>
  <c r="X12" i="1"/>
  <c r="E137" i="1" s="1"/>
  <c r="S12" i="1"/>
  <c r="R12" i="1"/>
  <c r="M12" i="1"/>
  <c r="L12" i="1"/>
  <c r="G12" i="1"/>
  <c r="F12" i="1"/>
  <c r="Y11" i="1"/>
  <c r="J136" i="1" s="1"/>
  <c r="X11" i="1"/>
  <c r="E136" i="1" s="1"/>
  <c r="S11" i="1"/>
  <c r="R11" i="1"/>
  <c r="M11" i="1"/>
  <c r="L11" i="1"/>
  <c r="G11" i="1"/>
  <c r="F11" i="1"/>
  <c r="Y10" i="1"/>
  <c r="J126" i="1" s="1"/>
  <c r="X10" i="1"/>
  <c r="E126" i="1" s="1"/>
  <c r="S10" i="1"/>
  <c r="R10" i="1"/>
  <c r="M10" i="1"/>
  <c r="L10" i="1"/>
  <c r="G10" i="1"/>
  <c r="F10" i="1"/>
  <c r="Y9" i="1"/>
  <c r="J107" i="1" s="1"/>
  <c r="X9" i="1"/>
  <c r="E107" i="1" s="1"/>
  <c r="S9" i="1"/>
  <c r="R9" i="1"/>
  <c r="M9" i="1"/>
  <c r="L9" i="1"/>
  <c r="G9" i="1"/>
  <c r="F9" i="1"/>
  <c r="Y8" i="1"/>
  <c r="J116" i="1" s="1"/>
  <c r="X8" i="1"/>
  <c r="E116" i="1" s="1"/>
  <c r="S8" i="1"/>
  <c r="R8" i="1"/>
  <c r="M8" i="1"/>
  <c r="L8" i="1"/>
  <c r="G8" i="1"/>
  <c r="F8" i="1"/>
  <c r="Y7" i="1"/>
  <c r="J106" i="1" s="1"/>
  <c r="X7" i="1"/>
  <c r="E106" i="1" s="1"/>
  <c r="S7" i="1"/>
  <c r="R7" i="1"/>
  <c r="M7" i="1"/>
  <c r="L7" i="1"/>
  <c r="G7" i="1"/>
  <c r="F7" i="1"/>
  <c r="Y6" i="1"/>
  <c r="J98" i="1" s="1"/>
  <c r="X6" i="1"/>
  <c r="E98" i="1" s="1"/>
  <c r="S6" i="1"/>
  <c r="R6" i="1"/>
  <c r="M6" i="1"/>
  <c r="L6" i="1"/>
  <c r="G6" i="1"/>
  <c r="F6" i="1"/>
  <c r="Y5" i="1"/>
  <c r="X5" i="1"/>
  <c r="S5" i="1"/>
  <c r="R5" i="1"/>
  <c r="M5" i="1"/>
  <c r="L5" i="1"/>
  <c r="G5" i="1"/>
  <c r="F5" i="1"/>
  <c r="AC81" i="1" l="1"/>
  <c r="AE80" i="1"/>
  <c r="D93" i="1"/>
  <c r="AB81" i="1"/>
  <c r="AD80" i="1"/>
  <c r="E93" i="1" s="1"/>
  <c r="D81" i="1"/>
  <c r="F80" i="1"/>
  <c r="P81" i="1"/>
  <c r="R80" i="1"/>
  <c r="Q81" i="1"/>
  <c r="S80" i="1"/>
  <c r="X80" i="1"/>
  <c r="AG80" i="1"/>
  <c r="V81" i="1"/>
  <c r="J81" i="1"/>
  <c r="I93" i="1"/>
  <c r="Y80" i="1"/>
  <c r="J93" i="1" s="1"/>
  <c r="W81" i="1"/>
  <c r="G80" i="1"/>
  <c r="AD74" i="1"/>
  <c r="E87" i="1" s="1"/>
  <c r="M76" i="1"/>
  <c r="AG76" i="1"/>
  <c r="Y78" i="1"/>
  <c r="J91" i="1" s="1"/>
  <c r="I80" i="1"/>
  <c r="I81" i="1" s="1"/>
  <c r="E81" i="1"/>
  <c r="I87" i="1"/>
  <c r="H92" i="1"/>
  <c r="AE74" i="1"/>
  <c r="AH76" i="1"/>
  <c r="AD77" i="1"/>
  <c r="E90" i="1" s="1"/>
  <c r="AG79" i="1"/>
  <c r="D91" i="1"/>
  <c r="I92" i="1"/>
  <c r="AG74" i="1"/>
  <c r="Y76" i="1"/>
  <c r="J89" i="1" s="1"/>
  <c r="AH79" i="1"/>
  <c r="K80" i="1"/>
  <c r="D88" i="1"/>
  <c r="X74" i="1"/>
  <c r="AH74" i="1"/>
  <c r="M77" i="1"/>
  <c r="AG77" i="1"/>
  <c r="H91" i="1"/>
  <c r="F74" i="1"/>
  <c r="Y74" i="1"/>
  <c r="J87" i="1" s="1"/>
  <c r="AH77" i="1"/>
  <c r="I91" i="1"/>
  <c r="I88" i="1"/>
  <c r="R74" i="1"/>
  <c r="AH75" i="1"/>
  <c r="AD76" i="1"/>
  <c r="E89" i="1" s="1"/>
  <c r="AG78" i="1"/>
  <c r="D92" i="1"/>
  <c r="S74" i="1"/>
  <c r="H93" i="1" l="1"/>
  <c r="M80" i="1"/>
  <c r="K81" i="1"/>
  <c r="L80" i="1"/>
  <c r="AH80" i="1"/>
</calcChain>
</file>

<file path=xl/sharedStrings.xml><?xml version="1.0" encoding="utf-8"?>
<sst xmlns="http://schemas.openxmlformats.org/spreadsheetml/2006/main" count="474" uniqueCount="119">
  <si>
    <t>H12</t>
    <phoneticPr fontId="3"/>
  </si>
  <si>
    <t>H17</t>
    <phoneticPr fontId="3"/>
  </si>
  <si>
    <t>H22</t>
    <phoneticPr fontId="3"/>
  </si>
  <si>
    <t>H27</t>
    <phoneticPr fontId="3"/>
  </si>
  <si>
    <t>R02</t>
    <phoneticPr fontId="4"/>
  </si>
  <si>
    <t>一般世帯数</t>
    <rPh sb="0" eb="2">
      <t>イッパン</t>
    </rPh>
    <rPh sb="2" eb="4">
      <t>セタイ</t>
    </rPh>
    <rPh sb="4" eb="5">
      <t>スウ</t>
    </rPh>
    <phoneticPr fontId="3"/>
  </si>
  <si>
    <t>高齢単身世帯</t>
    <rPh sb="0" eb="2">
      <t>コウレイ</t>
    </rPh>
    <rPh sb="2" eb="4">
      <t>タンシン</t>
    </rPh>
    <rPh sb="4" eb="6">
      <t>セタイ</t>
    </rPh>
    <phoneticPr fontId="3"/>
  </si>
  <si>
    <t>高齢夫婦世帯</t>
    <rPh sb="0" eb="2">
      <t>コウレイ</t>
    </rPh>
    <rPh sb="2" eb="4">
      <t>フウフ</t>
    </rPh>
    <rPh sb="4" eb="6">
      <t>セタイ</t>
    </rPh>
    <phoneticPr fontId="3"/>
  </si>
  <si>
    <t>一般世帯に占める高齢単身世帯（％）</t>
    <rPh sb="0" eb="2">
      <t>イッパン</t>
    </rPh>
    <rPh sb="2" eb="4">
      <t>セタイ</t>
    </rPh>
    <rPh sb="5" eb="6">
      <t>シ</t>
    </rPh>
    <rPh sb="8" eb="10">
      <t>コウレイ</t>
    </rPh>
    <rPh sb="10" eb="12">
      <t>タンシン</t>
    </rPh>
    <rPh sb="12" eb="14">
      <t>セタイ</t>
    </rPh>
    <phoneticPr fontId="3"/>
  </si>
  <si>
    <t>一般世帯に占める高齢夫婦世帯（％）</t>
    <rPh sb="0" eb="2">
      <t>イッパン</t>
    </rPh>
    <rPh sb="2" eb="4">
      <t>セタイ</t>
    </rPh>
    <rPh sb="5" eb="6">
      <t>シ</t>
    </rPh>
    <rPh sb="8" eb="10">
      <t>コウレイ</t>
    </rPh>
    <rPh sb="10" eb="12">
      <t>フウフ</t>
    </rPh>
    <rPh sb="12" eb="14">
      <t>セタイ</t>
    </rPh>
    <phoneticPr fontId="3"/>
  </si>
  <si>
    <t>青森県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</si>
  <si>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</si>
  <si>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</si>
  <si>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</si>
  <si>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</si>
  <si>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</si>
  <si>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</si>
  <si>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</si>
  <si>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</si>
  <si>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平内町</t>
  </si>
  <si>
    <t>つがる市</t>
  </si>
  <si>
    <t>蟹田町</t>
  </si>
  <si>
    <t>平川市</t>
  </si>
  <si>
    <t>今別町</t>
  </si>
  <si>
    <t>蓬田村</t>
  </si>
  <si>
    <t>平舘村</t>
  </si>
  <si>
    <t>外ヶ浜町</t>
  </si>
  <si>
    <t>三厩村</t>
  </si>
  <si>
    <t>鰺ヶ沢町</t>
  </si>
  <si>
    <t>深浦町</t>
  </si>
  <si>
    <t>木造町</t>
  </si>
  <si>
    <t>岩木町</t>
  </si>
  <si>
    <t>相馬村</t>
  </si>
  <si>
    <t>西目屋村</t>
  </si>
  <si>
    <t>森田村</t>
  </si>
  <si>
    <t>藤崎町</t>
  </si>
  <si>
    <t>岩崎村</t>
  </si>
  <si>
    <t>大鰐町</t>
  </si>
  <si>
    <t>柏村</t>
  </si>
  <si>
    <t>田舎館村</t>
  </si>
  <si>
    <t>稲垣村</t>
  </si>
  <si>
    <t>尾上町</t>
  </si>
  <si>
    <t>板柳町</t>
  </si>
  <si>
    <t>車力村</t>
  </si>
  <si>
    <t>平賀町</t>
  </si>
  <si>
    <t>鶴田町</t>
  </si>
  <si>
    <t>中泊町</t>
  </si>
  <si>
    <t>碇ヶ関村</t>
  </si>
  <si>
    <t>野辺地町</t>
  </si>
  <si>
    <t>七戸町</t>
  </si>
  <si>
    <t>六戸町</t>
  </si>
  <si>
    <t>横浜町</t>
  </si>
  <si>
    <t>東北町</t>
  </si>
  <si>
    <t>浪岡町</t>
  </si>
  <si>
    <t>六ヶ所村</t>
  </si>
  <si>
    <t>百石町</t>
  </si>
  <si>
    <t>おいらせ町</t>
  </si>
  <si>
    <t>常盤村</t>
  </si>
  <si>
    <t>大間町</t>
  </si>
  <si>
    <t>東通村</t>
  </si>
  <si>
    <t>風間浦村</t>
  </si>
  <si>
    <t>下田町</t>
  </si>
  <si>
    <t>佐井村</t>
  </si>
  <si>
    <t>金木町</t>
  </si>
  <si>
    <t>三戸町</t>
  </si>
  <si>
    <t>中里町</t>
  </si>
  <si>
    <t>五戸町</t>
  </si>
  <si>
    <t>田子町</t>
  </si>
  <si>
    <t>市浦村</t>
  </si>
  <si>
    <t>南部町</t>
  </si>
  <si>
    <t>小泊村</t>
  </si>
  <si>
    <t>階上町</t>
  </si>
  <si>
    <t>新郷村</t>
  </si>
  <si>
    <t>十和田湖町</t>
  </si>
  <si>
    <t>名川町</t>
  </si>
  <si>
    <t>上北町</t>
  </si>
  <si>
    <t>福地村</t>
  </si>
  <si>
    <t>天間林村</t>
  </si>
  <si>
    <t>川内町</t>
  </si>
  <si>
    <t>大畑町</t>
  </si>
  <si>
    <t>脇野沢村</t>
  </si>
  <si>
    <t>南郷村</t>
  </si>
  <si>
    <t>倉石村</t>
  </si>
  <si>
    <t>増加率（H17-H27)</t>
    <rPh sb="0" eb="2">
      <t>ゾウカ</t>
    </rPh>
    <rPh sb="2" eb="3">
      <t>リツ</t>
    </rPh>
    <phoneticPr fontId="3"/>
  </si>
  <si>
    <t>東青</t>
    <rPh sb="0" eb="1">
      <t>ヒガシ</t>
    </rPh>
    <rPh sb="1" eb="2">
      <t>アオ</t>
    </rPh>
    <phoneticPr fontId="3"/>
  </si>
  <si>
    <t>中南</t>
    <rPh sb="0" eb="2">
      <t>チュウナン</t>
    </rPh>
    <phoneticPr fontId="3"/>
  </si>
  <si>
    <t>三八</t>
    <rPh sb="0" eb="1">
      <t>サン</t>
    </rPh>
    <rPh sb="1" eb="2">
      <t>ハチ</t>
    </rPh>
    <phoneticPr fontId="3"/>
  </si>
  <si>
    <t>西北</t>
    <rPh sb="0" eb="2">
      <t>セイホク</t>
    </rPh>
    <phoneticPr fontId="3"/>
  </si>
  <si>
    <t>上北</t>
    <rPh sb="0" eb="2">
      <t>カミキタ</t>
    </rPh>
    <phoneticPr fontId="3"/>
  </si>
  <si>
    <t>下北</t>
    <rPh sb="0" eb="1">
      <t>シモ</t>
    </rPh>
    <rPh sb="1" eb="2">
      <t>キタ</t>
    </rPh>
    <phoneticPr fontId="3"/>
  </si>
  <si>
    <t>県</t>
    <rPh sb="0" eb="1">
      <t>ケン</t>
    </rPh>
    <phoneticPr fontId="3"/>
  </si>
  <si>
    <t>グラフデータ</t>
    <phoneticPr fontId="3"/>
  </si>
  <si>
    <t>高齢単身世帯数の動き</t>
    <rPh sb="0" eb="2">
      <t>コウレイ</t>
    </rPh>
    <rPh sb="2" eb="4">
      <t>タンシン</t>
    </rPh>
    <rPh sb="4" eb="6">
      <t>セタイ</t>
    </rPh>
    <rPh sb="6" eb="7">
      <t>スウ</t>
    </rPh>
    <rPh sb="8" eb="9">
      <t>ウゴ</t>
    </rPh>
    <phoneticPr fontId="3"/>
  </si>
  <si>
    <t>高齢夫婦世帯数の動き</t>
    <rPh sb="0" eb="2">
      <t>コウレイ</t>
    </rPh>
    <rPh sb="2" eb="4">
      <t>フウフ</t>
    </rPh>
    <rPh sb="4" eb="6">
      <t>セタイ</t>
    </rPh>
    <rPh sb="6" eb="7">
      <t>スウ</t>
    </rPh>
    <rPh sb="8" eb="9">
      <t>ウゴ</t>
    </rPh>
    <phoneticPr fontId="3"/>
  </si>
  <si>
    <t>R2</t>
    <phoneticPr fontId="3"/>
  </si>
  <si>
    <t>一般世帯数に占める高齢単身世帯の割合(Ｒ２)(右軸)</t>
    <rPh sb="0" eb="2">
      <t>イッパン</t>
    </rPh>
    <rPh sb="2" eb="4">
      <t>セタイ</t>
    </rPh>
    <rPh sb="4" eb="5">
      <t>スウ</t>
    </rPh>
    <rPh sb="6" eb="7">
      <t>シ</t>
    </rPh>
    <rPh sb="9" eb="11">
      <t>コウレイ</t>
    </rPh>
    <rPh sb="11" eb="13">
      <t>タンシン</t>
    </rPh>
    <rPh sb="13" eb="15">
      <t>セタイ</t>
    </rPh>
    <rPh sb="16" eb="18">
      <t>ワリアイ</t>
    </rPh>
    <rPh sb="23" eb="24">
      <t>ミギ</t>
    </rPh>
    <rPh sb="24" eb="25">
      <t>ジク</t>
    </rPh>
    <phoneticPr fontId="3"/>
  </si>
  <si>
    <t>一般世帯数に占める高齢夫婦世帯の割合（Ｈ27）</t>
    <rPh sb="0" eb="2">
      <t>イッパン</t>
    </rPh>
    <rPh sb="2" eb="4">
      <t>セタイ</t>
    </rPh>
    <rPh sb="4" eb="5">
      <t>スウ</t>
    </rPh>
    <rPh sb="6" eb="7">
      <t>シ</t>
    </rPh>
    <rPh sb="9" eb="11">
      <t>コウレイ</t>
    </rPh>
    <rPh sb="11" eb="13">
      <t>フウフ</t>
    </rPh>
    <rPh sb="13" eb="15">
      <t>セタイ</t>
    </rPh>
    <rPh sb="16" eb="18">
      <t>ワリアイ</t>
    </rPh>
    <phoneticPr fontId="3"/>
  </si>
  <si>
    <t>東青</t>
    <rPh sb="0" eb="1">
      <t>ヒガシ</t>
    </rPh>
    <rPh sb="1" eb="2">
      <t>アオ</t>
    </rPh>
    <phoneticPr fontId="4"/>
  </si>
  <si>
    <t>H17</t>
    <phoneticPr fontId="4"/>
  </si>
  <si>
    <t>H27</t>
    <phoneticPr fontId="4"/>
  </si>
  <si>
    <t>一般世帯数に占める高齢単身世帯の割合（H27）</t>
    <rPh sb="0" eb="2">
      <t>イッパン</t>
    </rPh>
    <rPh sb="2" eb="4">
      <t>セタイ</t>
    </rPh>
    <rPh sb="4" eb="5">
      <t>スウ</t>
    </rPh>
    <rPh sb="6" eb="7">
      <t>シ</t>
    </rPh>
    <rPh sb="9" eb="11">
      <t>コウレイ</t>
    </rPh>
    <rPh sb="11" eb="13">
      <t>タンシン</t>
    </rPh>
    <rPh sb="13" eb="15">
      <t>セタイ</t>
    </rPh>
    <rPh sb="16" eb="18">
      <t>ワリアイ</t>
    </rPh>
    <phoneticPr fontId="3"/>
  </si>
  <si>
    <t>中南</t>
    <rPh sb="0" eb="2">
      <t>チュウナン</t>
    </rPh>
    <phoneticPr fontId="4"/>
  </si>
  <si>
    <t>三八</t>
    <rPh sb="0" eb="1">
      <t>サン</t>
    </rPh>
    <rPh sb="1" eb="2">
      <t>ハチ</t>
    </rPh>
    <phoneticPr fontId="4"/>
  </si>
  <si>
    <t>西北</t>
    <rPh sb="0" eb="2">
      <t>セイホク</t>
    </rPh>
    <phoneticPr fontId="4"/>
  </si>
  <si>
    <t>上北</t>
    <rPh sb="0" eb="2">
      <t>カミキタ</t>
    </rPh>
    <phoneticPr fontId="4"/>
  </si>
  <si>
    <t>下北</t>
    <rPh sb="0" eb="1">
      <t>シモ</t>
    </rPh>
    <rPh sb="1" eb="2">
      <t>キタ</t>
    </rPh>
    <phoneticPr fontId="4"/>
  </si>
  <si>
    <t>一般世帯数に占める高齢夫婦世帯の割合（H27）</t>
    <rPh sb="0" eb="2">
      <t>イッパン</t>
    </rPh>
    <rPh sb="2" eb="4">
      <t>セタイ</t>
    </rPh>
    <rPh sb="4" eb="5">
      <t>スウ</t>
    </rPh>
    <rPh sb="6" eb="7">
      <t>シ</t>
    </rPh>
    <rPh sb="9" eb="11">
      <t>コウレイ</t>
    </rPh>
    <rPh sb="11" eb="13">
      <t>フウフ</t>
    </rPh>
    <rPh sb="13" eb="15">
      <t>セタイ</t>
    </rPh>
    <rPh sb="16" eb="18">
      <t>ワリアイ</t>
    </rPh>
    <phoneticPr fontId="3"/>
  </si>
  <si>
    <t>地域名</t>
    <rPh sb="0" eb="3">
      <t>チイキメイ</t>
    </rPh>
    <phoneticPr fontId="2"/>
  </si>
  <si>
    <t>東青地域</t>
  </si>
  <si>
    <t>中南地域</t>
  </si>
  <si>
    <t>三八地域</t>
  </si>
  <si>
    <t>西北地域</t>
  </si>
  <si>
    <t>上北地域</t>
  </si>
  <si>
    <t>下北地域</t>
  </si>
  <si>
    <t>一般世帯数に占める高齢単身世帯の割合</t>
    <rPh sb="0" eb="2">
      <t>イッパン</t>
    </rPh>
    <rPh sb="2" eb="4">
      <t>セタイ</t>
    </rPh>
    <rPh sb="4" eb="5">
      <t>スウ</t>
    </rPh>
    <rPh sb="6" eb="7">
      <t>シ</t>
    </rPh>
    <rPh sb="9" eb="11">
      <t>コウレイ</t>
    </rPh>
    <rPh sb="11" eb="13">
      <t>タンシン</t>
    </rPh>
    <rPh sb="13" eb="15">
      <t>セタイ</t>
    </rPh>
    <rPh sb="16" eb="18">
      <t>ワリアイ</t>
    </rPh>
    <phoneticPr fontId="2"/>
  </si>
  <si>
    <t>全県計</t>
    <rPh sb="0" eb="2">
      <t>ゼンケン</t>
    </rPh>
    <rPh sb="2" eb="3">
      <t>ケイ</t>
    </rPh>
    <phoneticPr fontId="2"/>
  </si>
  <si>
    <t>地域別高齢単身世帯数及び一般世帯に占める高齢単身世帯の割合（2020年）（資料：総務省「国勢調査」）（単位：世帯、％）</t>
    <rPh sb="0" eb="2">
      <t>チイキ</t>
    </rPh>
    <rPh sb="2" eb="3">
      <t>ベツ</t>
    </rPh>
    <rPh sb="3" eb="5">
      <t>コウレイ</t>
    </rPh>
    <rPh sb="5" eb="7">
      <t>タンシン</t>
    </rPh>
    <rPh sb="7" eb="9">
      <t>セタイ</t>
    </rPh>
    <rPh sb="9" eb="10">
      <t>スウ</t>
    </rPh>
    <rPh sb="10" eb="11">
      <t>オヨ</t>
    </rPh>
    <rPh sb="12" eb="14">
      <t>イッパン</t>
    </rPh>
    <rPh sb="14" eb="16">
      <t>セタイ</t>
    </rPh>
    <rPh sb="17" eb="18">
      <t>シ</t>
    </rPh>
    <rPh sb="20" eb="22">
      <t>コウレイ</t>
    </rPh>
    <rPh sb="22" eb="24">
      <t>タンシン</t>
    </rPh>
    <rPh sb="24" eb="26">
      <t>セタイ</t>
    </rPh>
    <rPh sb="27" eb="29">
      <t>ワリアイ</t>
    </rPh>
    <rPh sb="34" eb="35">
      <t>ネン</t>
    </rPh>
    <rPh sb="37" eb="39">
      <t>シリョウ</t>
    </rPh>
    <rPh sb="40" eb="43">
      <t>ソウムショウ</t>
    </rPh>
    <rPh sb="44" eb="46">
      <t>コクセイ</t>
    </rPh>
    <rPh sb="46" eb="48">
      <t>チョウサ</t>
    </rPh>
    <rPh sb="51" eb="53">
      <t>タンイ</t>
    </rPh>
    <rPh sb="54" eb="56">
      <t>セタイ</t>
    </rPh>
    <phoneticPr fontId="2"/>
  </si>
  <si>
    <t>高齢単身世帯数</t>
    <rPh sb="0" eb="2">
      <t>コウレイ</t>
    </rPh>
    <rPh sb="2" eb="4">
      <t>タンシン</t>
    </rPh>
    <rPh sb="4" eb="6">
      <t>セタイ</t>
    </rPh>
    <rPh sb="6" eb="7">
      <t>スウ</t>
    </rPh>
    <phoneticPr fontId="3"/>
  </si>
  <si>
    <t>高齢単身世帯数（前回2015）</t>
    <rPh sb="0" eb="2">
      <t>コウレイ</t>
    </rPh>
    <rPh sb="2" eb="4">
      <t>タンシン</t>
    </rPh>
    <rPh sb="4" eb="6">
      <t>セタイ</t>
    </rPh>
    <rPh sb="6" eb="7">
      <t>スウ</t>
    </rPh>
    <rPh sb="8" eb="10">
      <t>ゼンカイ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</si>
</sst>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#,##0_ "/>
    <numFmt numFmtId="178" formatCode="#,##0.0_ 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3">
      <alignment vertical="center"/>
    </xf>
    <xf numFmtId="3" fontId="1" fillId="0" borderId="0" xfId="3" applyNumberFormat="1">
      <alignment vertical="center"/>
    </xf>
    <xf numFmtId="3" fontId="1" fillId="0" borderId="0" xfId="3" applyNumberFormat="1" applyAlignment="1">
      <alignment vertical="center" wrapText="1"/>
    </xf>
    <xf numFmtId="0" fontId="1" fillId="0" borderId="0" xfId="3" applyAlignment="1">
      <alignment vertical="center" wrapText="1"/>
    </xf>
    <xf numFmtId="176" fontId="1" fillId="0" borderId="0" xfId="3" applyNumberFormat="1">
      <alignment vertical="center"/>
    </xf>
    <xf numFmtId="38" fontId="1" fillId="0" borderId="0" xfId="1" applyFont="1">
      <alignment vertical="center"/>
    </xf>
    <xf numFmtId="176" fontId="1" fillId="0" borderId="0" xfId="2" applyNumberFormat="1" applyFont="1">
      <alignment vertical="center"/>
    </xf>
    <xf numFmtId="0" fontId="6" fillId="0" borderId="0" xfId="0" applyFont="1">
      <alignment vertical="center"/>
    </xf>
    <xf numFmtId="177" fontId="6" fillId="0" borderId="0" xfId="0" applyNumberFormat="1" applyFont="1">
      <alignment vertical="center"/>
    </xf>
    <xf numFmtId="0" fontId="6" fillId="0" borderId="0" xfId="0" applyFont="1" applyAlignment="1">
      <alignment vertical="center" wrapText="1"/>
    </xf>
    <xf numFmtId="177" fontId="6" fillId="0" borderId="0" xfId="0" applyNumberFormat="1" applyFont="1" applyAlignment="1">
      <alignment vertical="center" wrapText="1"/>
    </xf>
    <xf numFmtId="178" fontId="6" fillId="0" borderId="0" xfId="0" applyNumberFormat="1" applyFont="1">
      <alignment vertical="center"/>
    </xf>
    <xf numFmtId="0" fontId="6" fillId="0" borderId="0" xfId="0" applyFont="1" applyAlignment="1">
      <alignment vertical="center"/>
    </xf>
  </cellXfs>
  <cellStyles count="4">
    <cellStyle name="パーセント" xfId="2" builtinId="5"/>
    <cellStyle name="桁区切り" xfId="1" builtinId="6"/>
    <cellStyle name="標準" xfId="0" builtinId="0"/>
    <cellStyle name="標準 6" xfId="3" xr:uid="{1AAEF5BC-1B82-46B5-BBAB-C937ED3B16D1}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地域別高齢単身世帯数（</a:t>
            </a:r>
            <a:r>
              <a:rPr lang="en-US" altLang="ja-JP"/>
              <a:t>2015</a:t>
            </a:r>
            <a:r>
              <a:rPr lang="ja-JP" altLang="en-US"/>
              <a:t>年、</a:t>
            </a:r>
            <a:r>
              <a:rPr lang="en-US"/>
              <a:t>2020</a:t>
            </a:r>
            <a:r>
              <a:rPr lang="ja-JP"/>
              <a:t>年）</a:t>
            </a:r>
          </a:p>
        </c:rich>
      </c:tx>
      <c:layout>
        <c:manualLayout>
          <c:xMode val="edge"/>
          <c:yMode val="edge"/>
          <c:x val="0.22569616511246673"/>
          <c:y val="3.34203655352480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194511981463704"/>
          <c:y val="0.11131794165416008"/>
          <c:w val="0.82064309313168637"/>
          <c:h val="0.6879649678254971"/>
        </c:manualLayout>
      </c:layout>
      <c:barChart>
        <c:barDir val="col"/>
        <c:grouping val="clustered"/>
        <c:varyColors val="0"/>
        <c:ser>
          <c:idx val="2"/>
          <c:order val="0"/>
          <c:tx>
            <c:v>2015年高齢単身世帯数</c:v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strRef>
              <c:f>データ!$A$4:$A$9</c:f>
              <c:strCache>
                <c:ptCount val="6"/>
                <c:pt idx="0">
                  <c:v>東青地域</c:v>
                </c:pt>
                <c:pt idx="1">
                  <c:v>中南地域</c:v>
                </c:pt>
                <c:pt idx="2">
                  <c:v>三八地域</c:v>
                </c:pt>
                <c:pt idx="3">
                  <c:v>西北地域</c:v>
                </c:pt>
                <c:pt idx="4">
                  <c:v>上北地域</c:v>
                </c:pt>
                <c:pt idx="5">
                  <c:v>下北地域</c:v>
                </c:pt>
              </c:strCache>
            </c:strRef>
          </c:cat>
          <c:val>
            <c:numRef>
              <c:f>データ!$E$4:$E$9</c:f>
              <c:numCache>
                <c:formatCode>#,##0_ </c:formatCode>
                <c:ptCount val="6"/>
                <c:pt idx="0">
                  <c:v>15564</c:v>
                </c:pt>
                <c:pt idx="1">
                  <c:v>12443</c:v>
                </c:pt>
                <c:pt idx="2">
                  <c:v>13489</c:v>
                </c:pt>
                <c:pt idx="3">
                  <c:v>7406</c:v>
                </c:pt>
                <c:pt idx="4">
                  <c:v>8595</c:v>
                </c:pt>
                <c:pt idx="5">
                  <c:v>4083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B3-4C67-9D77-F69401D3094D}"/>
            </c:ext>
          </c:extLst>
        </c:ser>
        <c:ser>
          <c:idx val="0"/>
          <c:order val="1"/>
          <c:tx>
            <c:v>2020年高齢単身世帯数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データ!$A$4:$A$9</c:f>
              <c:strCache>
                <c:ptCount val="6"/>
                <c:pt idx="0">
                  <c:v>東青地域</c:v>
                </c:pt>
                <c:pt idx="1">
                  <c:v>中南地域</c:v>
                </c:pt>
                <c:pt idx="2">
                  <c:v>三八地域</c:v>
                </c:pt>
                <c:pt idx="3">
                  <c:v>西北地域</c:v>
                </c:pt>
                <c:pt idx="4">
                  <c:v>上北地域</c:v>
                </c:pt>
                <c:pt idx="5">
                  <c:v>下北地域</c:v>
                </c:pt>
              </c:strCache>
            </c:strRef>
          </c:cat>
          <c:val>
            <c:numRef>
              <c:f>データ!$C$4:$C$9</c:f>
              <c:numCache>
                <c:formatCode>#,##0_ </c:formatCode>
                <c:ptCount val="6"/>
                <c:pt idx="0">
                  <c:v>17387</c:v>
                </c:pt>
                <c:pt idx="1">
                  <c:v>13994</c:v>
                </c:pt>
                <c:pt idx="2">
                  <c:v>16745</c:v>
                </c:pt>
                <c:pt idx="3">
                  <c:v>8397</c:v>
                </c:pt>
                <c:pt idx="4">
                  <c:v>10404</c:v>
                </c:pt>
                <c:pt idx="5">
                  <c:v>4825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EE-4ED2-AAAF-628F1ECAE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5994248"/>
        <c:axId val="496001464"/>
      </c:barChart>
      <c:lineChart>
        <c:grouping val="standard"/>
        <c:varyColors val="0"/>
        <c:ser>
          <c:idx val="1"/>
          <c:order val="2"/>
          <c:tx>
            <c:v>一般世帯に占める高齢単身世帯の割合(2020年)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5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データ!$A$4:$A$9</c:f>
              <c:strCache>
                <c:ptCount val="6"/>
                <c:pt idx="0">
                  <c:v>東青地域</c:v>
                </c:pt>
                <c:pt idx="1">
                  <c:v>中南地域</c:v>
                </c:pt>
                <c:pt idx="2">
                  <c:v>三八地域</c:v>
                </c:pt>
                <c:pt idx="3">
                  <c:v>西北地域</c:v>
                </c:pt>
                <c:pt idx="4">
                  <c:v>上北地域</c:v>
                </c:pt>
                <c:pt idx="5">
                  <c:v>下北地域</c:v>
                </c:pt>
              </c:strCache>
            </c:strRef>
          </c:cat>
          <c:val>
            <c:numRef>
              <c:f>データ!$D$4:$D$9</c:f>
              <c:numCache>
                <c:formatCode>#,##0.0_ </c:formatCode>
                <c:ptCount val="6"/>
                <c:pt idx="0">
                  <c:v>13.776791727744541</c:v>
                </c:pt>
                <c:pt idx="1">
                  <c:v>13.540003676719593</c:v>
                </c:pt>
                <c:pt idx="2">
                  <c:v>13.979446165148643</c:v>
                </c:pt>
                <c:pt idx="3">
                  <c:v>16.54124970451501</c:v>
                </c:pt>
                <c:pt idx="4">
                  <c:v>13.112357426428886</c:v>
                </c:pt>
                <c:pt idx="5">
                  <c:v>15.977350243385544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EE-4ED2-AAAF-628F1ECAE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992936"/>
        <c:axId val="496000152"/>
      </c:lineChart>
      <c:catAx>
        <c:axId val="495994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96001464"/>
        <c:crosses val="autoZero"/>
        <c:auto val="1"/>
        <c:lblAlgn val="ctr"/>
        <c:lblOffset val="100"/>
        <c:noMultiLvlLbl val="0"/>
      </c:catAx>
      <c:valAx>
        <c:axId val="496001464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95994248"/>
        <c:crosses val="autoZero"/>
        <c:crossBetween val="between"/>
      </c:valAx>
      <c:valAx>
        <c:axId val="496000152"/>
        <c:scaling>
          <c:orientation val="minMax"/>
          <c:max val="20"/>
        </c:scaling>
        <c:delete val="0"/>
        <c:axPos val="r"/>
        <c:numFmt formatCode="#,##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95992936"/>
        <c:crosses val="max"/>
        <c:crossBetween val="between"/>
      </c:valAx>
      <c:catAx>
        <c:axId val="495992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600015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519556045255435"/>
          <c:y val="0.11340161592072531"/>
          <c:w val="0.89116046330386178"/>
          <c:h val="7.488267099771797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329B19D-66D0-4789-92D5-A5F446B63A2A}">
  <sheetPr/>
  <sheetViews>
    <sheetView tabSelected="1" zoomScale="120" workbookViewId="0" zoomToFit="1"/>
  </sheetViews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11</xdr:row>
      <xdr:rowOff>114300</xdr:rowOff>
    </xdr:from>
    <xdr:ext cx="3924300" cy="792525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83C60E2-CA0A-48C1-8DAC-125D7A3E94CB}"/>
            </a:ext>
          </a:extLst>
        </xdr:cNvPr>
        <xdr:cNvSpPr txBox="1"/>
      </xdr:nvSpPr>
      <xdr:spPr>
        <a:xfrm>
          <a:off x="47625" y="2343150"/>
          <a:ext cx="3924300" cy="7925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05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05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一般世帯」とは、「施設等の世帯」以外の世帯をいう。「施設等の世帯」とは、学校の寮・寄宿舎の学生・生徒、病院・療養所などの入院者、社会施設の入所者、自衛隊の営舎内・艦船内の居住者、矯正施設の入所者などから成る世帯をいう。</a:t>
          </a:r>
        </a:p>
      </xdr:txBody>
    </xdr:sp>
    <xdr:clientData/>
  </xdr:oneCellAnchor>
  <xdr:oneCellAnchor>
    <xdr:from>
      <xdr:col>8</xdr:col>
      <xdr:colOff>409575</xdr:colOff>
      <xdr:row>1</xdr:row>
      <xdr:rowOff>1028700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CE94950-B623-4F72-8412-1EB70C5E82E3}"/>
            </a:ext>
          </a:extLst>
        </xdr:cNvPr>
        <xdr:cNvSpPr txBox="1"/>
      </xdr:nvSpPr>
      <xdr:spPr>
        <a:xfrm>
          <a:off x="6410325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D25366E-4422-4EBF-9A2F-18C71046C92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0.02097</cdr:x>
      <cdr:y>0.02913</cdr:y>
    </cdr:from>
    <cdr:to>
      <cdr:x>0.1191</cdr:x>
      <cdr:y>0.10046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22160F0-E5F9-4E7F-ACD3-6CB032388629}"/>
            </a:ext>
          </a:extLst>
        </cdr:cNvPr>
        <cdr:cNvSpPr txBox="1"/>
      </cdr:nvSpPr>
      <cdr:spPr>
        <a:xfrm xmlns:a="http://schemas.openxmlformats.org/drawingml/2006/main">
          <a:off x="195036" y="177098"/>
          <a:ext cx="912878" cy="433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（世帯）</a:t>
          </a:r>
        </a:p>
      </cdr:txBody>
    </cdr:sp>
  </cdr:relSizeAnchor>
  <cdr:relSizeAnchor xmlns:cdr="http://schemas.openxmlformats.org/drawingml/2006/chartDrawing">
    <cdr:from>
      <cdr:x>0.87035</cdr:x>
      <cdr:y>0.03971</cdr:y>
    </cdr:from>
    <cdr:to>
      <cdr:x>0.96849</cdr:x>
      <cdr:y>0.11104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AB55674-B0E2-4BA5-B2BA-CFBDFF52AE95}"/>
            </a:ext>
          </a:extLst>
        </cdr:cNvPr>
        <cdr:cNvSpPr txBox="1"/>
      </cdr:nvSpPr>
      <cdr:spPr>
        <a:xfrm xmlns:a="http://schemas.openxmlformats.org/drawingml/2006/main">
          <a:off x="8096694" y="241417"/>
          <a:ext cx="912972" cy="433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0.7195</cdr:x>
      <cdr:y>0.92867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AB55674-B0E2-4BA5-B2BA-CFBDFF52AE95}"/>
            </a:ext>
          </a:extLst>
        </cdr:cNvPr>
        <cdr:cNvSpPr txBox="1"/>
      </cdr:nvSpPr>
      <cdr:spPr>
        <a:xfrm xmlns:a="http://schemas.openxmlformats.org/drawingml/2006/main">
          <a:off x="6704292" y="5653489"/>
          <a:ext cx="2613643" cy="4342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資料：総務省「国勢調査」</a:t>
          </a:r>
        </a:p>
      </cdr:txBody>
    </cdr:sp>
  </cdr:relSizeAnchor>
  <cdr:relSizeAnchor xmlns:cdr="http://schemas.openxmlformats.org/drawingml/2006/chartDrawing">
    <cdr:from>
      <cdr:x>0.03101</cdr:x>
      <cdr:y>0.88512</cdr:y>
    </cdr:from>
    <cdr:to>
      <cdr:x>0.68248</cdr:x>
      <cdr:y>1</cdr:y>
    </cdr:to>
    <cdr:sp macro="" textlink="">
      <cdr:nvSpPr>
        <cdr:cNvPr id="6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D83C60E2-CA0A-48C1-8DAC-125D7A3E94CB}"/>
            </a:ext>
          </a:extLst>
        </cdr:cNvPr>
        <cdr:cNvSpPr txBox="1"/>
      </cdr:nvSpPr>
      <cdr:spPr>
        <a:xfrm xmlns:a="http://schemas.openxmlformats.org/drawingml/2006/main">
          <a:off x="288478" y="5381625"/>
          <a:ext cx="6060463" cy="69850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en-US" altLang="ja-JP" sz="12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2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「一般世帯」とは、「施設等の世帯」以外の世帯をいう。「施設等の世帯」とは、学校の寮・</a:t>
          </a:r>
          <a:endParaRPr kumimoji="1" lang="en-US" altLang="ja-JP" sz="12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>
            <a:lnSpc>
              <a:spcPts val="1600"/>
            </a:lnSpc>
          </a:pPr>
          <a:r>
            <a:rPr kumimoji="1" lang="ja-JP" altLang="en-US" sz="12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寄宿舎の学生・生徒、病院・療養所などの入院者、社会施設の入所者、自衛隊の営舎内・</a:t>
          </a:r>
          <a:endParaRPr kumimoji="1" lang="en-US" altLang="ja-JP" sz="12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>
            <a:lnSpc>
              <a:spcPts val="1600"/>
            </a:lnSpc>
          </a:pPr>
          <a:r>
            <a:rPr kumimoji="1" lang="ja-JP" altLang="en-US" sz="12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艦船内の居住者、矯正施設の入所者などから成る世帯をいう。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F3911-F974-4FE0-8881-07B63BB63C32}">
  <dimension ref="A1:E10"/>
  <sheetViews>
    <sheetView workbookViewId="0">
      <selection activeCell="K19" sqref="K19"/>
    </sheetView>
  </sheetViews>
  <sheetFormatPr defaultRowHeight="13.5" x14ac:dyDescent="0.4"/>
  <cols>
    <col min="1" max="1" width="9" style="8"/>
    <col min="2" max="2" width="9.25" style="9" bestFit="1" customWidth="1"/>
    <col min="3" max="3" width="12.125" style="9" bestFit="1" customWidth="1"/>
    <col min="4" max="4" width="12.375" style="8" customWidth="1"/>
    <col min="5" max="5" width="11.75" style="8" customWidth="1"/>
    <col min="6" max="16384" width="9" style="8"/>
  </cols>
  <sheetData>
    <row r="1" spans="1:5" x14ac:dyDescent="0.4">
      <c r="A1" s="8" t="s">
        <v>116</v>
      </c>
    </row>
    <row r="2" spans="1:5" x14ac:dyDescent="0.4">
      <c r="E2" s="13"/>
    </row>
    <row r="3" spans="1:5" s="10" customFormat="1" ht="40.5" x14ac:dyDescent="0.4">
      <c r="A3" s="10" t="s">
        <v>107</v>
      </c>
      <c r="B3" s="11" t="s">
        <v>5</v>
      </c>
      <c r="C3" s="11" t="s">
        <v>117</v>
      </c>
      <c r="D3" s="10" t="s">
        <v>114</v>
      </c>
      <c r="E3" s="11" t="s">
        <v>118</v>
      </c>
    </row>
    <row r="4" spans="1:5" x14ac:dyDescent="0.4">
      <c r="A4" s="8" t="s">
        <v>108</v>
      </c>
      <c r="B4" s="9">
        <v>126205</v>
      </c>
      <c r="C4" s="9">
        <v>17387</v>
      </c>
      <c r="D4" s="12">
        <f>C4/B4*100</f>
        <v>13.776791727744541</v>
      </c>
      <c r="E4" s="9">
        <v>15564</v>
      </c>
    </row>
    <row r="5" spans="1:5" x14ac:dyDescent="0.4">
      <c r="A5" s="8" t="s">
        <v>109</v>
      </c>
      <c r="B5" s="9">
        <v>103353</v>
      </c>
      <c r="C5" s="9">
        <v>13994</v>
      </c>
      <c r="D5" s="12">
        <f t="shared" ref="D5:D9" si="0">C5/B5*100</f>
        <v>13.540003676719593</v>
      </c>
      <c r="E5" s="9">
        <v>12443</v>
      </c>
    </row>
    <row r="6" spans="1:5" x14ac:dyDescent="0.4">
      <c r="A6" s="8" t="s">
        <v>110</v>
      </c>
      <c r="B6" s="9">
        <v>119783</v>
      </c>
      <c r="C6" s="9">
        <v>16745</v>
      </c>
      <c r="D6" s="12">
        <f t="shared" si="0"/>
        <v>13.979446165148643</v>
      </c>
      <c r="E6" s="9">
        <v>13489</v>
      </c>
    </row>
    <row r="7" spans="1:5" x14ac:dyDescent="0.4">
      <c r="A7" s="8" t="s">
        <v>111</v>
      </c>
      <c r="B7" s="9">
        <v>50764</v>
      </c>
      <c r="C7" s="9">
        <v>8397</v>
      </c>
      <c r="D7" s="12">
        <f t="shared" si="0"/>
        <v>16.54124970451501</v>
      </c>
      <c r="E7" s="9">
        <v>7406</v>
      </c>
    </row>
    <row r="8" spans="1:5" x14ac:dyDescent="0.4">
      <c r="A8" s="8" t="s">
        <v>112</v>
      </c>
      <c r="B8" s="9">
        <v>79345</v>
      </c>
      <c r="C8" s="9">
        <v>10404</v>
      </c>
      <c r="D8" s="12">
        <f t="shared" si="0"/>
        <v>13.112357426428886</v>
      </c>
      <c r="E8" s="9">
        <v>8595</v>
      </c>
    </row>
    <row r="9" spans="1:5" x14ac:dyDescent="0.4">
      <c r="A9" s="8" t="s">
        <v>113</v>
      </c>
      <c r="B9" s="9">
        <v>30199</v>
      </c>
      <c r="C9" s="9">
        <v>4825</v>
      </c>
      <c r="D9" s="12">
        <f t="shared" si="0"/>
        <v>15.977350243385544</v>
      </c>
      <c r="E9" s="9">
        <v>4083</v>
      </c>
    </row>
    <row r="10" spans="1:5" x14ac:dyDescent="0.4">
      <c r="A10" s="8" t="s">
        <v>115</v>
      </c>
      <c r="B10" s="9">
        <f>SUM(B4:B9)</f>
        <v>509649</v>
      </c>
      <c r="C10" s="9">
        <f>SUM(C4:C9)</f>
        <v>71752</v>
      </c>
      <c r="D10" s="12">
        <f>C10/B10*100</f>
        <v>14.078709072322324</v>
      </c>
      <c r="E10" s="9">
        <v>61580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79409-9871-4699-A537-B7F41785F56C}">
  <dimension ref="B3:AH152"/>
  <sheetViews>
    <sheetView topLeftCell="J67" workbookViewId="0">
      <selection activeCell="V80" sqref="V80"/>
    </sheetView>
  </sheetViews>
  <sheetFormatPr defaultRowHeight="18.75" x14ac:dyDescent="0.4"/>
  <cols>
    <col min="1" max="1" width="9" style="1"/>
    <col min="2" max="2" width="10.5" style="1" customWidth="1"/>
    <col min="3" max="7" width="9.625" style="2" customWidth="1"/>
    <col min="8" max="8" width="10.625" style="1" customWidth="1"/>
    <col min="9" max="13" width="9.625" style="2" customWidth="1"/>
    <col min="14" max="14" width="10.625" style="1" customWidth="1"/>
    <col min="15" max="19" width="9.625" style="2" customWidth="1"/>
    <col min="20" max="20" width="10.375" style="1" customWidth="1"/>
    <col min="21" max="25" width="9.625" style="2" customWidth="1"/>
    <col min="26" max="26" width="10.625" style="1" customWidth="1"/>
    <col min="27" max="29" width="9.625" style="1" customWidth="1"/>
    <col min="30" max="31" width="9" style="1" customWidth="1"/>
    <col min="32" max="16384" width="9" style="1"/>
  </cols>
  <sheetData>
    <row r="3" spans="2:31" x14ac:dyDescent="0.4">
      <c r="B3" s="1" t="s">
        <v>0</v>
      </c>
      <c r="H3" s="1" t="s">
        <v>1</v>
      </c>
      <c r="N3" s="1" t="s">
        <v>2</v>
      </c>
      <c r="T3" s="1" t="s">
        <v>3</v>
      </c>
      <c r="Z3" s="1" t="s">
        <v>4</v>
      </c>
    </row>
    <row r="4" spans="2:31" ht="93.75" x14ac:dyDescent="0.4"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4"/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4"/>
      <c r="O4" s="3" t="s">
        <v>5</v>
      </c>
      <c r="P4" s="3" t="s">
        <v>6</v>
      </c>
      <c r="Q4" s="3" t="s">
        <v>7</v>
      </c>
      <c r="R4" s="3" t="s">
        <v>8</v>
      </c>
      <c r="S4" s="3" t="s">
        <v>9</v>
      </c>
      <c r="T4" s="4"/>
      <c r="U4" s="3" t="s">
        <v>5</v>
      </c>
      <c r="V4" s="3" t="s">
        <v>6</v>
      </c>
      <c r="W4" s="3" t="s">
        <v>7</v>
      </c>
      <c r="X4" s="3" t="s">
        <v>8</v>
      </c>
      <c r="Y4" s="3" t="s">
        <v>9</v>
      </c>
      <c r="AA4" s="4" t="s">
        <v>5</v>
      </c>
      <c r="AB4" s="4" t="s">
        <v>6</v>
      </c>
      <c r="AC4" s="4" t="s">
        <v>7</v>
      </c>
      <c r="AD4" s="4" t="s">
        <v>8</v>
      </c>
      <c r="AE4" s="4" t="s">
        <v>9</v>
      </c>
    </row>
    <row r="5" spans="2:31" x14ac:dyDescent="0.4">
      <c r="B5" s="1" t="s">
        <v>10</v>
      </c>
      <c r="C5" s="2">
        <v>504373</v>
      </c>
      <c r="D5" s="2">
        <v>33337</v>
      </c>
      <c r="E5" s="2">
        <v>37590</v>
      </c>
      <c r="F5" s="5">
        <f>D5/C5</f>
        <v>6.6095925039603626E-2</v>
      </c>
      <c r="G5" s="5">
        <f>E5/C5</f>
        <v>7.4528176567738552E-2</v>
      </c>
      <c r="H5" s="1" t="s">
        <v>10</v>
      </c>
      <c r="I5" s="2">
        <v>509107</v>
      </c>
      <c r="J5" s="2">
        <v>41801</v>
      </c>
      <c r="K5" s="2">
        <v>44764</v>
      </c>
      <c r="L5" s="5">
        <f>J5/I5</f>
        <v>8.2106511990603148E-2</v>
      </c>
      <c r="M5" s="5">
        <f>K5/I5</f>
        <v>8.7926506608630411E-2</v>
      </c>
      <c r="N5" s="1" t="s">
        <v>10</v>
      </c>
      <c r="O5" s="2">
        <v>511427</v>
      </c>
      <c r="P5" s="2">
        <v>50537</v>
      </c>
      <c r="Q5" s="2">
        <v>49933</v>
      </c>
      <c r="R5" s="5">
        <f>P5/O5</f>
        <v>9.8815666752048684E-2</v>
      </c>
      <c r="S5" s="5">
        <f>Q5/O5</f>
        <v>9.7634657536657232E-2</v>
      </c>
      <c r="T5" s="1" t="s">
        <v>10</v>
      </c>
      <c r="U5" s="2">
        <v>509241</v>
      </c>
      <c r="V5" s="2">
        <v>61580</v>
      </c>
      <c r="W5" s="2">
        <v>56383</v>
      </c>
      <c r="X5" s="5">
        <f>V5/U5</f>
        <v>0.1209250629858947</v>
      </c>
      <c r="Y5" s="5">
        <f>W5/U5</f>
        <v>0.11071967889466873</v>
      </c>
      <c r="Z5" s="1" t="s">
        <v>10</v>
      </c>
      <c r="AA5" s="6">
        <v>509649</v>
      </c>
      <c r="AB5" s="6">
        <v>71752</v>
      </c>
      <c r="AC5" s="6"/>
      <c r="AD5" s="7">
        <v>0.1209250629858947</v>
      </c>
      <c r="AE5" s="7">
        <v>0.11071967889466873</v>
      </c>
    </row>
    <row r="6" spans="2:31" x14ac:dyDescent="0.4">
      <c r="B6" s="1" t="s">
        <v>11</v>
      </c>
      <c r="C6" s="2">
        <v>112144</v>
      </c>
      <c r="D6" s="2">
        <v>7544</v>
      </c>
      <c r="E6" s="2">
        <v>8097</v>
      </c>
      <c r="F6" s="5">
        <f t="shared" ref="F6:F69" si="0">D6/C6</f>
        <v>6.7270652018832935E-2</v>
      </c>
      <c r="G6" s="5">
        <f t="shared" ref="G6:G69" si="1">E6/C6</f>
        <v>7.2201811956056502E-2</v>
      </c>
      <c r="H6" s="1" t="s">
        <v>11</v>
      </c>
      <c r="I6" s="2">
        <v>118178</v>
      </c>
      <c r="J6" s="2">
        <v>9557</v>
      </c>
      <c r="K6" s="2">
        <v>9875</v>
      </c>
      <c r="L6" s="5">
        <f t="shared" ref="L6:L52" si="2">J6/I6</f>
        <v>8.0869535785002278E-2</v>
      </c>
      <c r="M6" s="5">
        <f t="shared" ref="M6:M52" si="3">K6/I6</f>
        <v>8.356039195112458E-2</v>
      </c>
      <c r="N6" s="1" t="s">
        <v>11</v>
      </c>
      <c r="O6" s="2">
        <v>119119</v>
      </c>
      <c r="P6" s="2">
        <v>11860</v>
      </c>
      <c r="Q6" s="2">
        <v>11199</v>
      </c>
      <c r="R6" s="5">
        <f t="shared" ref="R6:R45" si="4">P6/O6</f>
        <v>9.9564301244973508E-2</v>
      </c>
      <c r="S6" s="5">
        <f t="shared" ref="S6:S45" si="5">Q6/O6</f>
        <v>9.4015228469009976E-2</v>
      </c>
      <c r="T6" s="1" t="s">
        <v>11</v>
      </c>
      <c r="U6" s="2">
        <v>117852</v>
      </c>
      <c r="V6" s="2">
        <v>14046</v>
      </c>
      <c r="W6" s="2">
        <v>12462</v>
      </c>
      <c r="X6" s="5">
        <f t="shared" ref="X6:X45" si="6">V6/U6</f>
        <v>0.11918338254760208</v>
      </c>
      <c r="Y6" s="5">
        <f t="shared" ref="Y6:Y45" si="7">W6/U6</f>
        <v>0.10574279604928215</v>
      </c>
      <c r="Z6" s="1" t="s">
        <v>11</v>
      </c>
      <c r="AA6" s="6">
        <v>118067</v>
      </c>
      <c r="AB6" s="6">
        <v>15757</v>
      </c>
      <c r="AC6" s="6"/>
      <c r="AD6" s="7">
        <v>0.11918338254760208</v>
      </c>
      <c r="AE6" s="7">
        <v>0.10574279604928215</v>
      </c>
    </row>
    <row r="7" spans="2:31" x14ac:dyDescent="0.4">
      <c r="B7" s="1" t="s">
        <v>12</v>
      </c>
      <c r="C7" s="2">
        <v>63911</v>
      </c>
      <c r="D7" s="2">
        <v>4482</v>
      </c>
      <c r="E7" s="2">
        <v>4410</v>
      </c>
      <c r="F7" s="5">
        <f t="shared" si="0"/>
        <v>7.0128772824709362E-2</v>
      </c>
      <c r="G7" s="5">
        <f t="shared" si="1"/>
        <v>6.9002206192987123E-2</v>
      </c>
      <c r="H7" s="1" t="s">
        <v>12</v>
      </c>
      <c r="I7" s="2">
        <v>64706</v>
      </c>
      <c r="J7" s="2">
        <v>5785</v>
      </c>
      <c r="K7" s="2">
        <v>5195</v>
      </c>
      <c r="L7" s="5">
        <f t="shared" si="2"/>
        <v>8.9404382901122001E-2</v>
      </c>
      <c r="M7" s="5">
        <f t="shared" si="3"/>
        <v>8.0286217661422438E-2</v>
      </c>
      <c r="N7" s="1" t="s">
        <v>12</v>
      </c>
      <c r="O7" s="2">
        <v>69909</v>
      </c>
      <c r="P7" s="2">
        <v>7009</v>
      </c>
      <c r="Q7" s="2">
        <v>6092</v>
      </c>
      <c r="R7" s="5">
        <f t="shared" si="4"/>
        <v>0.1002589080089831</v>
      </c>
      <c r="S7" s="5">
        <f t="shared" si="5"/>
        <v>8.7141855841164947E-2</v>
      </c>
      <c r="T7" s="1" t="s">
        <v>12</v>
      </c>
      <c r="U7" s="2">
        <v>70913</v>
      </c>
      <c r="V7" s="2">
        <v>8647</v>
      </c>
      <c r="W7" s="2">
        <v>6874</v>
      </c>
      <c r="X7" s="5">
        <f t="shared" si="6"/>
        <v>0.1219381495635497</v>
      </c>
      <c r="Y7" s="5">
        <f t="shared" si="7"/>
        <v>9.6935681750877842E-2</v>
      </c>
      <c r="Z7" s="1" t="s">
        <v>12</v>
      </c>
      <c r="AA7" s="6">
        <v>70743</v>
      </c>
      <c r="AB7" s="6">
        <v>9619</v>
      </c>
      <c r="AC7" s="6"/>
      <c r="AD7" s="7">
        <v>0.1219381495635497</v>
      </c>
      <c r="AE7" s="7">
        <v>9.6935681750877842E-2</v>
      </c>
    </row>
    <row r="8" spans="2:31" x14ac:dyDescent="0.4">
      <c r="B8" s="1" t="s">
        <v>13</v>
      </c>
      <c r="C8" s="2">
        <v>86415</v>
      </c>
      <c r="D8" s="2">
        <v>4596</v>
      </c>
      <c r="E8" s="2">
        <v>5738</v>
      </c>
      <c r="F8" s="5">
        <f t="shared" si="0"/>
        <v>5.3185210900885266E-2</v>
      </c>
      <c r="G8" s="5">
        <f t="shared" si="1"/>
        <v>6.6400509170861544E-2</v>
      </c>
      <c r="H8" s="1" t="s">
        <v>13</v>
      </c>
      <c r="I8" s="2">
        <v>90077</v>
      </c>
      <c r="J8" s="2">
        <v>6320</v>
      </c>
      <c r="K8" s="2">
        <v>7588</v>
      </c>
      <c r="L8" s="5">
        <f t="shared" si="2"/>
        <v>7.0162194566870562E-2</v>
      </c>
      <c r="M8" s="5">
        <f t="shared" si="3"/>
        <v>8.4239039932502188E-2</v>
      </c>
      <c r="N8" s="1" t="s">
        <v>13</v>
      </c>
      <c r="O8" s="2">
        <v>91726</v>
      </c>
      <c r="P8" s="2">
        <v>8035</v>
      </c>
      <c r="Q8" s="2">
        <v>8733</v>
      </c>
      <c r="R8" s="5">
        <f t="shared" si="4"/>
        <v>8.7597845758018447E-2</v>
      </c>
      <c r="S8" s="5">
        <f t="shared" si="5"/>
        <v>9.5207465713102069E-2</v>
      </c>
      <c r="T8" s="1" t="s">
        <v>13</v>
      </c>
      <c r="U8" s="2">
        <v>93519</v>
      </c>
      <c r="V8" s="2">
        <v>10447</v>
      </c>
      <c r="W8" s="2">
        <v>10449</v>
      </c>
      <c r="X8" s="5">
        <f t="shared" si="6"/>
        <v>0.11170991990932323</v>
      </c>
      <c r="Y8" s="5">
        <f t="shared" si="7"/>
        <v>0.11173130593783082</v>
      </c>
      <c r="Z8" s="1" t="s">
        <v>13</v>
      </c>
      <c r="AA8" s="6">
        <v>95422</v>
      </c>
      <c r="AB8" s="6">
        <v>13085</v>
      </c>
      <c r="AC8" s="6"/>
      <c r="AD8" s="7">
        <v>0.11170991990932323</v>
      </c>
      <c r="AE8" s="7">
        <v>0.11173130593783082</v>
      </c>
    </row>
    <row r="9" spans="2:31" x14ac:dyDescent="0.4">
      <c r="B9" s="1" t="s">
        <v>14</v>
      </c>
      <c r="C9" s="2">
        <v>11623</v>
      </c>
      <c r="D9" s="2">
        <v>802</v>
      </c>
      <c r="E9" s="2">
        <v>764</v>
      </c>
      <c r="F9" s="5">
        <f t="shared" si="0"/>
        <v>6.9001118471995179E-2</v>
      </c>
      <c r="G9" s="5">
        <f t="shared" si="1"/>
        <v>6.5731738793770977E-2</v>
      </c>
      <c r="H9" s="1" t="s">
        <v>14</v>
      </c>
      <c r="I9" s="2">
        <v>11824</v>
      </c>
      <c r="J9" s="2">
        <v>951</v>
      </c>
      <c r="K9" s="2">
        <v>879</v>
      </c>
      <c r="L9" s="5">
        <f t="shared" si="2"/>
        <v>8.0429634641407302E-2</v>
      </c>
      <c r="M9" s="5">
        <f t="shared" si="3"/>
        <v>7.4340324763193508E-2</v>
      </c>
      <c r="N9" s="1" t="s">
        <v>14</v>
      </c>
      <c r="O9" s="2">
        <v>11772</v>
      </c>
      <c r="P9" s="2">
        <v>1151</v>
      </c>
      <c r="Q9" s="2">
        <v>953</v>
      </c>
      <c r="R9" s="5">
        <f t="shared" si="4"/>
        <v>9.7774379884471629E-2</v>
      </c>
      <c r="S9" s="5">
        <f t="shared" si="5"/>
        <v>8.0954808019028199E-2</v>
      </c>
      <c r="T9" s="1" t="s">
        <v>14</v>
      </c>
      <c r="U9" s="2">
        <v>11719</v>
      </c>
      <c r="V9" s="2">
        <v>1414</v>
      </c>
      <c r="W9" s="2">
        <v>1092</v>
      </c>
      <c r="X9" s="5">
        <f t="shared" si="6"/>
        <v>0.12065875927980203</v>
      </c>
      <c r="Y9" s="5">
        <f t="shared" si="7"/>
        <v>9.3182012117074831E-2</v>
      </c>
      <c r="Z9" s="1" t="s">
        <v>14</v>
      </c>
      <c r="AA9" s="6">
        <v>11618</v>
      </c>
      <c r="AB9" s="6">
        <v>1649</v>
      </c>
      <c r="AC9" s="6"/>
      <c r="AD9" s="7">
        <v>0.12065875927980203</v>
      </c>
      <c r="AE9" s="7">
        <v>9.3182012117074831E-2</v>
      </c>
    </row>
    <row r="10" spans="2:31" x14ac:dyDescent="0.4">
      <c r="B10" s="1" t="s">
        <v>15</v>
      </c>
      <c r="C10" s="2">
        <v>16594</v>
      </c>
      <c r="D10" s="2">
        <v>1221</v>
      </c>
      <c r="E10" s="2">
        <v>1299</v>
      </c>
      <c r="F10" s="5">
        <f t="shared" si="0"/>
        <v>7.3580812341810298E-2</v>
      </c>
      <c r="G10" s="5">
        <f t="shared" si="1"/>
        <v>7.8281306496323977E-2</v>
      </c>
      <c r="H10" s="1" t="s">
        <v>15</v>
      </c>
      <c r="I10" s="2">
        <v>22016</v>
      </c>
      <c r="J10" s="2">
        <v>2197</v>
      </c>
      <c r="K10" s="2">
        <v>2222</v>
      </c>
      <c r="L10" s="5">
        <f t="shared" si="2"/>
        <v>9.9791061046511628E-2</v>
      </c>
      <c r="M10" s="5">
        <f t="shared" si="3"/>
        <v>0.10092659883720931</v>
      </c>
      <c r="N10" s="1" t="s">
        <v>15</v>
      </c>
      <c r="O10" s="2">
        <v>21204</v>
      </c>
      <c r="P10" s="2">
        <v>2456</v>
      </c>
      <c r="Q10" s="2">
        <v>2305</v>
      </c>
      <c r="R10" s="5">
        <f t="shared" si="4"/>
        <v>0.11582720241463874</v>
      </c>
      <c r="S10" s="5">
        <f t="shared" si="5"/>
        <v>0.10870590454631202</v>
      </c>
      <c r="T10" s="1" t="s">
        <v>15</v>
      </c>
      <c r="U10" s="2">
        <v>21054</v>
      </c>
      <c r="V10" s="2">
        <v>2912</v>
      </c>
      <c r="W10" s="2">
        <v>2500</v>
      </c>
      <c r="X10" s="5">
        <f t="shared" si="6"/>
        <v>0.138311009784364</v>
      </c>
      <c r="Y10" s="5">
        <f t="shared" si="7"/>
        <v>0.11874228175168614</v>
      </c>
      <c r="Z10" s="1" t="s">
        <v>15</v>
      </c>
      <c r="AA10" s="6">
        <v>20797</v>
      </c>
      <c r="AB10" s="6">
        <v>3359</v>
      </c>
      <c r="AC10" s="6"/>
      <c r="AD10" s="7">
        <v>0.138311009784364</v>
      </c>
      <c r="AE10" s="7">
        <v>0.11874228175168614</v>
      </c>
    </row>
    <row r="11" spans="2:31" x14ac:dyDescent="0.4">
      <c r="B11" s="1" t="s">
        <v>16</v>
      </c>
      <c r="C11" s="2">
        <v>22408</v>
      </c>
      <c r="D11" s="2">
        <v>1195</v>
      </c>
      <c r="E11" s="2">
        <v>1477</v>
      </c>
      <c r="F11" s="5">
        <f t="shared" si="0"/>
        <v>5.3329168154230631E-2</v>
      </c>
      <c r="G11" s="5">
        <f t="shared" si="1"/>
        <v>6.5913959300249916E-2</v>
      </c>
      <c r="H11" s="1" t="s">
        <v>16</v>
      </c>
      <c r="I11" s="2">
        <v>25262</v>
      </c>
      <c r="J11" s="2">
        <v>1739</v>
      </c>
      <c r="K11" s="2">
        <v>1990</v>
      </c>
      <c r="L11" s="5">
        <f t="shared" si="2"/>
        <v>6.8838571767872697E-2</v>
      </c>
      <c r="M11" s="5">
        <f t="shared" si="3"/>
        <v>7.8774443828675475E-2</v>
      </c>
      <c r="N11" s="1" t="s">
        <v>16</v>
      </c>
      <c r="O11" s="2">
        <v>25494</v>
      </c>
      <c r="P11" s="2">
        <v>2206</v>
      </c>
      <c r="Q11" s="2">
        <v>2325</v>
      </c>
      <c r="R11" s="5">
        <f t="shared" si="4"/>
        <v>8.6530163960147483E-2</v>
      </c>
      <c r="S11" s="5">
        <f t="shared" si="5"/>
        <v>9.1197928924452817E-2</v>
      </c>
      <c r="T11" s="1" t="s">
        <v>16</v>
      </c>
      <c r="U11" s="2">
        <v>25410</v>
      </c>
      <c r="V11" s="2">
        <v>2776</v>
      </c>
      <c r="W11" s="2">
        <v>2808</v>
      </c>
      <c r="X11" s="5">
        <f t="shared" si="6"/>
        <v>0.10924832743014561</v>
      </c>
      <c r="Y11" s="5">
        <f t="shared" si="7"/>
        <v>0.11050767414403778</v>
      </c>
      <c r="Z11" s="1" t="s">
        <v>16</v>
      </c>
      <c r="AA11" s="6">
        <v>25462</v>
      </c>
      <c r="AB11" s="6">
        <v>3324</v>
      </c>
      <c r="AC11" s="6"/>
      <c r="AD11" s="7">
        <v>0.10924832743014561</v>
      </c>
      <c r="AE11" s="7">
        <v>0.11050767414403778</v>
      </c>
    </row>
    <row r="12" spans="2:31" x14ac:dyDescent="0.4">
      <c r="B12" s="1" t="s">
        <v>17</v>
      </c>
      <c r="C12" s="2">
        <v>15484</v>
      </c>
      <c r="D12" s="2">
        <v>996</v>
      </c>
      <c r="E12" s="2">
        <v>1098</v>
      </c>
      <c r="F12" s="5">
        <f t="shared" si="0"/>
        <v>6.432446396280031E-2</v>
      </c>
      <c r="G12" s="5">
        <f t="shared" si="1"/>
        <v>7.0911909067424436E-2</v>
      </c>
      <c r="H12" s="1" t="s">
        <v>17</v>
      </c>
      <c r="I12" s="2">
        <v>15855</v>
      </c>
      <c r="J12" s="2">
        <v>1223</v>
      </c>
      <c r="K12" s="2">
        <v>1295</v>
      </c>
      <c r="L12" s="5">
        <f t="shared" si="2"/>
        <v>7.7136549984232097E-2</v>
      </c>
      <c r="M12" s="5">
        <f t="shared" si="3"/>
        <v>8.1677704194260486E-2</v>
      </c>
      <c r="N12" s="1" t="s">
        <v>17</v>
      </c>
      <c r="O12" s="2">
        <v>16142</v>
      </c>
      <c r="P12" s="2">
        <v>1416</v>
      </c>
      <c r="Q12" s="2">
        <v>1385</v>
      </c>
      <c r="R12" s="5">
        <f t="shared" si="4"/>
        <v>8.7721471936563003E-2</v>
      </c>
      <c r="S12" s="5">
        <f t="shared" si="5"/>
        <v>8.5801015983149542E-2</v>
      </c>
      <c r="T12" s="1" t="s">
        <v>17</v>
      </c>
      <c r="U12" s="2">
        <v>16286</v>
      </c>
      <c r="V12" s="2">
        <v>1847</v>
      </c>
      <c r="W12" s="2">
        <v>1494</v>
      </c>
      <c r="X12" s="5">
        <f t="shared" si="6"/>
        <v>0.11341029104752548</v>
      </c>
      <c r="Y12" s="5">
        <f t="shared" si="7"/>
        <v>9.1735232715215526E-2</v>
      </c>
      <c r="Z12" s="1" t="s">
        <v>17</v>
      </c>
      <c r="AA12" s="6">
        <v>17164</v>
      </c>
      <c r="AB12" s="6">
        <v>2171</v>
      </c>
      <c r="AC12" s="6"/>
      <c r="AD12" s="7">
        <v>0.11341029104752548</v>
      </c>
      <c r="AE12" s="7">
        <v>9.1735232715215526E-2</v>
      </c>
    </row>
    <row r="13" spans="2:31" x14ac:dyDescent="0.4">
      <c r="B13" s="1" t="s">
        <v>18</v>
      </c>
      <c r="C13" s="2">
        <v>18234</v>
      </c>
      <c r="D13" s="2">
        <v>1218</v>
      </c>
      <c r="E13" s="2">
        <v>1336</v>
      </c>
      <c r="F13" s="5">
        <f t="shared" si="0"/>
        <v>6.6798288910825926E-2</v>
      </c>
      <c r="G13" s="5">
        <f t="shared" si="1"/>
        <v>7.3269715915323025E-2</v>
      </c>
      <c r="H13" s="1" t="s">
        <v>18</v>
      </c>
      <c r="I13" s="2">
        <v>24416</v>
      </c>
      <c r="J13" s="2">
        <v>2249</v>
      </c>
      <c r="K13" s="2">
        <v>2375</v>
      </c>
      <c r="L13" s="5">
        <f t="shared" si="2"/>
        <v>9.2111730013106158E-2</v>
      </c>
      <c r="M13" s="5">
        <f t="shared" si="3"/>
        <v>9.7272280471821751E-2</v>
      </c>
      <c r="N13" s="1" t="s">
        <v>18</v>
      </c>
      <c r="O13" s="2">
        <v>24721</v>
      </c>
      <c r="P13" s="2">
        <v>2726</v>
      </c>
      <c r="Q13" s="2">
        <v>2655</v>
      </c>
      <c r="R13" s="5">
        <f t="shared" si="4"/>
        <v>0.11027062012054528</v>
      </c>
      <c r="S13" s="5">
        <f t="shared" si="5"/>
        <v>0.10739856801909307</v>
      </c>
      <c r="T13" s="1" t="s">
        <v>18</v>
      </c>
      <c r="U13" s="2">
        <v>24391</v>
      </c>
      <c r="V13" s="2">
        <v>3214</v>
      </c>
      <c r="W13" s="2">
        <v>3044</v>
      </c>
      <c r="X13" s="5">
        <f t="shared" si="6"/>
        <v>0.13176991513263089</v>
      </c>
      <c r="Y13" s="5">
        <f t="shared" si="7"/>
        <v>0.12480013119593293</v>
      </c>
      <c r="Z13" s="1" t="s">
        <v>18</v>
      </c>
      <c r="AA13" s="6">
        <v>23996</v>
      </c>
      <c r="AB13" s="6">
        <v>3719</v>
      </c>
      <c r="AC13" s="6"/>
      <c r="AD13" s="7">
        <v>0.13176991513263089</v>
      </c>
      <c r="AE13" s="7">
        <v>0.12480013119593293</v>
      </c>
    </row>
    <row r="14" spans="2:31" x14ac:dyDescent="0.4">
      <c r="B14" s="1" t="s">
        <v>19</v>
      </c>
      <c r="C14" s="2">
        <v>4361</v>
      </c>
      <c r="D14" s="2">
        <v>348</v>
      </c>
      <c r="E14" s="2">
        <v>390</v>
      </c>
      <c r="F14" s="5">
        <f t="shared" si="0"/>
        <v>7.9798211419399218E-2</v>
      </c>
      <c r="G14" s="5">
        <f t="shared" si="1"/>
        <v>8.942903003898188E-2</v>
      </c>
      <c r="H14" s="1" t="s">
        <v>20</v>
      </c>
      <c r="I14" s="2">
        <v>11470</v>
      </c>
      <c r="J14" s="2">
        <v>1001</v>
      </c>
      <c r="K14" s="2">
        <v>1081</v>
      </c>
      <c r="L14" s="5">
        <f t="shared" si="2"/>
        <v>8.727114210985179E-2</v>
      </c>
      <c r="M14" s="5">
        <f t="shared" si="3"/>
        <v>9.4245858761987794E-2</v>
      </c>
      <c r="N14" s="1" t="s">
        <v>20</v>
      </c>
      <c r="O14" s="2">
        <v>11432</v>
      </c>
      <c r="P14" s="2">
        <v>1225</v>
      </c>
      <c r="Q14" s="2">
        <v>1223</v>
      </c>
      <c r="R14" s="5">
        <f t="shared" si="4"/>
        <v>0.1071553533939818</v>
      </c>
      <c r="S14" s="5">
        <f t="shared" si="5"/>
        <v>0.10698040587823653</v>
      </c>
      <c r="T14" s="1" t="s">
        <v>20</v>
      </c>
      <c r="U14" s="2">
        <v>10937</v>
      </c>
      <c r="V14" s="2">
        <v>1389</v>
      </c>
      <c r="W14" s="2">
        <v>1352</v>
      </c>
      <c r="X14" s="5">
        <f t="shared" si="6"/>
        <v>0.12700009143275121</v>
      </c>
      <c r="Y14" s="5">
        <f t="shared" si="7"/>
        <v>0.1236170796379263</v>
      </c>
      <c r="Z14" s="1" t="s">
        <v>20</v>
      </c>
      <c r="AA14" s="6">
        <v>10764</v>
      </c>
      <c r="AB14" s="6">
        <v>1595</v>
      </c>
      <c r="AC14" s="6"/>
      <c r="AD14" s="7">
        <v>0.12700009143275121</v>
      </c>
      <c r="AE14" s="7">
        <v>0.1236170796379263</v>
      </c>
    </row>
    <row r="15" spans="2:31" x14ac:dyDescent="0.4">
      <c r="B15" s="1" t="s">
        <v>21</v>
      </c>
      <c r="C15" s="2">
        <v>1355</v>
      </c>
      <c r="D15" s="2">
        <v>141</v>
      </c>
      <c r="E15" s="2">
        <v>158</v>
      </c>
      <c r="F15" s="5">
        <f t="shared" si="0"/>
        <v>0.10405904059040591</v>
      </c>
      <c r="G15" s="5">
        <f t="shared" si="1"/>
        <v>0.11660516605166052</v>
      </c>
      <c r="H15" s="1" t="s">
        <v>19</v>
      </c>
      <c r="I15" s="2">
        <v>4274</v>
      </c>
      <c r="J15" s="2">
        <v>430</v>
      </c>
      <c r="K15" s="2">
        <v>466</v>
      </c>
      <c r="L15" s="5">
        <f t="shared" si="2"/>
        <v>0.10060832943378568</v>
      </c>
      <c r="M15" s="5">
        <f t="shared" si="3"/>
        <v>0.10903135236312587</v>
      </c>
      <c r="N15" s="1" t="s">
        <v>22</v>
      </c>
      <c r="O15" s="2">
        <v>10039</v>
      </c>
      <c r="P15" s="2">
        <v>822</v>
      </c>
      <c r="Q15" s="2">
        <v>834</v>
      </c>
      <c r="R15" s="5">
        <f t="shared" si="4"/>
        <v>8.188066540492081E-2</v>
      </c>
      <c r="S15" s="5">
        <f t="shared" si="5"/>
        <v>8.3076003586014538E-2</v>
      </c>
      <c r="T15" s="1" t="s">
        <v>22</v>
      </c>
      <c r="U15" s="2">
        <v>10090</v>
      </c>
      <c r="V15" s="2">
        <v>1009</v>
      </c>
      <c r="W15" s="2">
        <v>958</v>
      </c>
      <c r="X15" s="5">
        <f t="shared" si="6"/>
        <v>0.1</v>
      </c>
      <c r="Y15" s="5">
        <f t="shared" si="7"/>
        <v>9.4945490584737363E-2</v>
      </c>
      <c r="Z15" s="1" t="s">
        <v>22</v>
      </c>
      <c r="AA15" s="6">
        <v>10015</v>
      </c>
      <c r="AB15" s="6">
        <v>1191</v>
      </c>
      <c r="AC15" s="6"/>
      <c r="AD15" s="7">
        <v>0.1</v>
      </c>
      <c r="AE15" s="7">
        <v>9.4945490584737363E-2</v>
      </c>
    </row>
    <row r="16" spans="2:31" x14ac:dyDescent="0.4">
      <c r="B16" s="1" t="s">
        <v>23</v>
      </c>
      <c r="C16" s="2">
        <v>1554</v>
      </c>
      <c r="D16" s="2">
        <v>180</v>
      </c>
      <c r="E16" s="2">
        <v>255</v>
      </c>
      <c r="F16" s="5">
        <f t="shared" si="0"/>
        <v>0.11583011583011583</v>
      </c>
      <c r="G16" s="5">
        <f t="shared" si="1"/>
        <v>0.1640926640926641</v>
      </c>
      <c r="H16" s="1" t="s">
        <v>23</v>
      </c>
      <c r="I16" s="2">
        <v>1475</v>
      </c>
      <c r="J16" s="2">
        <v>218</v>
      </c>
      <c r="K16" s="2">
        <v>257</v>
      </c>
      <c r="L16" s="5">
        <f t="shared" si="2"/>
        <v>0.14779661016949153</v>
      </c>
      <c r="M16" s="5">
        <f t="shared" si="3"/>
        <v>0.17423728813559322</v>
      </c>
      <c r="N16" s="1" t="s">
        <v>19</v>
      </c>
      <c r="O16" s="2">
        <v>4177</v>
      </c>
      <c r="P16" s="2">
        <v>510</v>
      </c>
      <c r="Q16" s="2">
        <v>500</v>
      </c>
      <c r="R16" s="5">
        <f t="shared" si="4"/>
        <v>0.1220971989466124</v>
      </c>
      <c r="S16" s="5">
        <f t="shared" si="5"/>
        <v>0.11970313622216902</v>
      </c>
      <c r="T16" s="1" t="s">
        <v>19</v>
      </c>
      <c r="U16" s="2">
        <v>3956</v>
      </c>
      <c r="V16" s="2">
        <v>589</v>
      </c>
      <c r="W16" s="2">
        <v>554</v>
      </c>
      <c r="X16" s="5">
        <f t="shared" si="6"/>
        <v>0.14888776541961576</v>
      </c>
      <c r="Y16" s="5">
        <f t="shared" si="7"/>
        <v>0.14004044489383216</v>
      </c>
      <c r="Z16" s="1" t="s">
        <v>19</v>
      </c>
      <c r="AA16" s="6">
        <v>3783</v>
      </c>
      <c r="AB16" s="6">
        <v>664</v>
      </c>
      <c r="AC16" s="6"/>
      <c r="AD16" s="7">
        <v>0.14888776541961576</v>
      </c>
      <c r="AE16" s="7">
        <v>0.14004044489383216</v>
      </c>
    </row>
    <row r="17" spans="2:31" x14ac:dyDescent="0.4">
      <c r="B17" s="1" t="s">
        <v>24</v>
      </c>
      <c r="C17" s="2">
        <v>980</v>
      </c>
      <c r="D17" s="2">
        <v>70</v>
      </c>
      <c r="E17" s="2">
        <v>98</v>
      </c>
      <c r="F17" s="5">
        <f t="shared" si="0"/>
        <v>7.1428571428571425E-2</v>
      </c>
      <c r="G17" s="5">
        <f t="shared" si="1"/>
        <v>0.1</v>
      </c>
      <c r="H17" s="1" t="s">
        <v>24</v>
      </c>
      <c r="I17" s="2">
        <v>994</v>
      </c>
      <c r="J17" s="2">
        <v>89</v>
      </c>
      <c r="K17" s="2">
        <v>115</v>
      </c>
      <c r="L17" s="5">
        <f t="shared" si="2"/>
        <v>8.9537223340040245E-2</v>
      </c>
      <c r="M17" s="5">
        <f t="shared" si="3"/>
        <v>0.11569416498993963</v>
      </c>
      <c r="N17" s="1" t="s">
        <v>23</v>
      </c>
      <c r="O17" s="2">
        <v>1374</v>
      </c>
      <c r="P17" s="2">
        <v>256</v>
      </c>
      <c r="Q17" s="2">
        <v>276</v>
      </c>
      <c r="R17" s="5">
        <f t="shared" si="4"/>
        <v>0.18631732168850074</v>
      </c>
      <c r="S17" s="5">
        <f t="shared" si="5"/>
        <v>0.20087336244541484</v>
      </c>
      <c r="T17" s="1" t="s">
        <v>23</v>
      </c>
      <c r="U17" s="2">
        <v>1274</v>
      </c>
      <c r="V17" s="2">
        <v>283</v>
      </c>
      <c r="W17" s="2">
        <v>271</v>
      </c>
      <c r="X17" s="5">
        <f t="shared" si="6"/>
        <v>0.22213500784929358</v>
      </c>
      <c r="Y17" s="5">
        <f t="shared" si="7"/>
        <v>0.21271585557299844</v>
      </c>
      <c r="Z17" s="1" t="s">
        <v>23</v>
      </c>
      <c r="AA17" s="6">
        <v>1124</v>
      </c>
      <c r="AB17" s="6">
        <v>272</v>
      </c>
      <c r="AC17" s="6"/>
      <c r="AD17" s="7">
        <v>0.22213500784929358</v>
      </c>
      <c r="AE17" s="7">
        <v>0.21271585557299844</v>
      </c>
    </row>
    <row r="18" spans="2:31" x14ac:dyDescent="0.4">
      <c r="B18" s="1" t="s">
        <v>25</v>
      </c>
      <c r="C18" s="2">
        <v>756</v>
      </c>
      <c r="D18" s="2">
        <v>65</v>
      </c>
      <c r="E18" s="2">
        <v>111</v>
      </c>
      <c r="F18" s="5">
        <f t="shared" si="0"/>
        <v>8.5978835978835974E-2</v>
      </c>
      <c r="G18" s="5">
        <f t="shared" si="1"/>
        <v>0.14682539682539683</v>
      </c>
      <c r="H18" s="1" t="s">
        <v>26</v>
      </c>
      <c r="I18" s="2">
        <v>2933</v>
      </c>
      <c r="J18" s="2">
        <v>366</v>
      </c>
      <c r="K18" s="2">
        <v>502</v>
      </c>
      <c r="L18" s="5">
        <f t="shared" si="2"/>
        <v>0.12478690760313672</v>
      </c>
      <c r="M18" s="5">
        <f t="shared" si="3"/>
        <v>0.17115581316058642</v>
      </c>
      <c r="N18" s="1" t="s">
        <v>24</v>
      </c>
      <c r="O18" s="2">
        <v>1062</v>
      </c>
      <c r="P18" s="2">
        <v>108</v>
      </c>
      <c r="Q18" s="2">
        <v>126</v>
      </c>
      <c r="R18" s="5">
        <f t="shared" si="4"/>
        <v>0.10169491525423729</v>
      </c>
      <c r="S18" s="5">
        <f t="shared" si="5"/>
        <v>0.11864406779661017</v>
      </c>
      <c r="T18" s="1" t="s">
        <v>24</v>
      </c>
      <c r="U18" s="2">
        <v>953</v>
      </c>
      <c r="V18" s="2">
        <v>119</v>
      </c>
      <c r="W18" s="2">
        <v>132</v>
      </c>
      <c r="X18" s="5">
        <f t="shared" si="6"/>
        <v>0.12486883525708289</v>
      </c>
      <c r="Y18" s="5">
        <f t="shared" si="7"/>
        <v>0.13850996852046171</v>
      </c>
      <c r="Z18" s="1" t="s">
        <v>24</v>
      </c>
      <c r="AA18" s="6">
        <v>893</v>
      </c>
      <c r="AB18" s="6">
        <v>138</v>
      </c>
      <c r="AC18" s="6"/>
      <c r="AD18" s="7">
        <v>0.12486883525708289</v>
      </c>
      <c r="AE18" s="7">
        <v>0.13850996852046171</v>
      </c>
    </row>
    <row r="19" spans="2:31" x14ac:dyDescent="0.4">
      <c r="B19" s="1" t="s">
        <v>27</v>
      </c>
      <c r="C19" s="2">
        <v>999</v>
      </c>
      <c r="D19" s="2">
        <v>90</v>
      </c>
      <c r="E19" s="2">
        <v>188</v>
      </c>
      <c r="F19" s="5">
        <f t="shared" si="0"/>
        <v>9.0090090090090086E-2</v>
      </c>
      <c r="G19" s="5">
        <f t="shared" si="1"/>
        <v>0.18818818818818819</v>
      </c>
      <c r="H19" s="1" t="s">
        <v>28</v>
      </c>
      <c r="I19" s="2">
        <v>4228</v>
      </c>
      <c r="J19" s="2">
        <v>497</v>
      </c>
      <c r="K19" s="2">
        <v>544</v>
      </c>
      <c r="L19" s="5">
        <f t="shared" si="2"/>
        <v>0.11754966887417219</v>
      </c>
      <c r="M19" s="5">
        <f t="shared" si="3"/>
        <v>0.12866603595080417</v>
      </c>
      <c r="N19" s="1" t="s">
        <v>26</v>
      </c>
      <c r="O19" s="2">
        <v>2771</v>
      </c>
      <c r="P19" s="2">
        <v>468</v>
      </c>
      <c r="Q19" s="2">
        <v>508</v>
      </c>
      <c r="R19" s="5">
        <f t="shared" si="4"/>
        <v>0.16889209671598701</v>
      </c>
      <c r="S19" s="5">
        <f t="shared" si="5"/>
        <v>0.18332731865752436</v>
      </c>
      <c r="T19" s="1" t="s">
        <v>26</v>
      </c>
      <c r="U19" s="2">
        <v>2554</v>
      </c>
      <c r="V19" s="2">
        <v>527</v>
      </c>
      <c r="W19" s="2">
        <v>472</v>
      </c>
      <c r="X19" s="5">
        <f t="shared" si="6"/>
        <v>0.20634299138606108</v>
      </c>
      <c r="Y19" s="5">
        <f t="shared" si="7"/>
        <v>0.18480814408770557</v>
      </c>
      <c r="Z19" s="1" t="s">
        <v>26</v>
      </c>
      <c r="AA19" s="6">
        <v>2338</v>
      </c>
      <c r="AB19" s="6">
        <v>556</v>
      </c>
      <c r="AC19" s="6"/>
      <c r="AD19" s="7">
        <v>0.20634299138606108</v>
      </c>
      <c r="AE19" s="7">
        <v>0.18480814408770557</v>
      </c>
    </row>
    <row r="20" spans="2:31" x14ac:dyDescent="0.4">
      <c r="B20" s="1" t="s">
        <v>28</v>
      </c>
      <c r="C20" s="2">
        <v>4336</v>
      </c>
      <c r="D20" s="2">
        <v>425</v>
      </c>
      <c r="E20" s="2">
        <v>511</v>
      </c>
      <c r="F20" s="5">
        <f t="shared" si="0"/>
        <v>9.8016605166051665E-2</v>
      </c>
      <c r="G20" s="5">
        <f t="shared" si="1"/>
        <v>0.11785055350553506</v>
      </c>
      <c r="H20" s="1" t="s">
        <v>29</v>
      </c>
      <c r="I20" s="2">
        <v>3725</v>
      </c>
      <c r="J20" s="2">
        <v>513</v>
      </c>
      <c r="K20" s="2">
        <v>604</v>
      </c>
      <c r="L20" s="5">
        <f t="shared" si="2"/>
        <v>0.13771812080536913</v>
      </c>
      <c r="M20" s="5">
        <f t="shared" si="3"/>
        <v>0.16214765100671141</v>
      </c>
      <c r="N20" s="1" t="s">
        <v>28</v>
      </c>
      <c r="O20" s="2">
        <v>4077</v>
      </c>
      <c r="P20" s="2">
        <v>583</v>
      </c>
      <c r="Q20" s="2">
        <v>532</v>
      </c>
      <c r="R20" s="5">
        <f t="shared" si="4"/>
        <v>0.1429973019376993</v>
      </c>
      <c r="S20" s="5">
        <f t="shared" si="5"/>
        <v>0.13048810399803779</v>
      </c>
      <c r="T20" s="1" t="s">
        <v>28</v>
      </c>
      <c r="U20" s="2">
        <v>3834</v>
      </c>
      <c r="V20" s="2">
        <v>626</v>
      </c>
      <c r="W20" s="2">
        <v>568</v>
      </c>
      <c r="X20" s="5">
        <f t="shared" si="6"/>
        <v>0.16327595200834638</v>
      </c>
      <c r="Y20" s="5">
        <f t="shared" si="7"/>
        <v>0.14814814814814814</v>
      </c>
      <c r="Z20" s="1" t="s">
        <v>28</v>
      </c>
      <c r="AA20" s="6">
        <v>3626</v>
      </c>
      <c r="AB20" s="6">
        <v>700</v>
      </c>
      <c r="AC20" s="6"/>
      <c r="AD20" s="7">
        <v>0.16327595200834638</v>
      </c>
      <c r="AE20" s="7">
        <v>0.14814814814814814</v>
      </c>
    </row>
    <row r="21" spans="2:31" x14ac:dyDescent="0.4">
      <c r="B21" s="1" t="s">
        <v>30</v>
      </c>
      <c r="C21" s="2">
        <v>5633</v>
      </c>
      <c r="D21" s="2">
        <v>449</v>
      </c>
      <c r="E21" s="2">
        <v>467</v>
      </c>
      <c r="F21" s="5">
        <f t="shared" si="0"/>
        <v>7.9708858512338013E-2</v>
      </c>
      <c r="G21" s="5">
        <f t="shared" si="1"/>
        <v>8.2904313864725729E-2</v>
      </c>
      <c r="H21" s="1" t="s">
        <v>31</v>
      </c>
      <c r="I21" s="2">
        <v>3314</v>
      </c>
      <c r="J21" s="2">
        <v>237</v>
      </c>
      <c r="K21" s="2">
        <v>254</v>
      </c>
      <c r="L21" s="5">
        <f t="shared" si="2"/>
        <v>7.1514785757392882E-2</v>
      </c>
      <c r="M21" s="5">
        <f t="shared" si="3"/>
        <v>7.6644538322269168E-2</v>
      </c>
      <c r="N21" s="1" t="s">
        <v>29</v>
      </c>
      <c r="O21" s="2">
        <v>3520</v>
      </c>
      <c r="P21" s="2">
        <v>546</v>
      </c>
      <c r="Q21" s="2">
        <v>628</v>
      </c>
      <c r="R21" s="5">
        <f t="shared" si="4"/>
        <v>0.15511363636363637</v>
      </c>
      <c r="S21" s="5">
        <f t="shared" si="5"/>
        <v>0.17840909090909091</v>
      </c>
      <c r="T21" s="1" t="s">
        <v>29</v>
      </c>
      <c r="U21" s="2">
        <v>3288</v>
      </c>
      <c r="V21" s="2">
        <v>651</v>
      </c>
      <c r="W21" s="2">
        <v>608</v>
      </c>
      <c r="X21" s="5">
        <f t="shared" si="6"/>
        <v>0.197992700729927</v>
      </c>
      <c r="Y21" s="5">
        <f t="shared" si="7"/>
        <v>0.18491484184914841</v>
      </c>
      <c r="Z21" s="1" t="s">
        <v>29</v>
      </c>
      <c r="AA21" s="6">
        <v>3030</v>
      </c>
      <c r="AB21" s="6">
        <v>673</v>
      </c>
      <c r="AC21" s="6"/>
      <c r="AD21" s="7">
        <v>0.197992700729927</v>
      </c>
      <c r="AE21" s="7">
        <v>0.18491484184914841</v>
      </c>
    </row>
    <row r="22" spans="2:31" x14ac:dyDescent="0.4">
      <c r="B22" s="1" t="s">
        <v>29</v>
      </c>
      <c r="C22" s="2">
        <v>2814</v>
      </c>
      <c r="D22" s="2">
        <v>254</v>
      </c>
      <c r="E22" s="2">
        <v>347</v>
      </c>
      <c r="F22" s="5">
        <f t="shared" si="0"/>
        <v>9.0262970859985789E-2</v>
      </c>
      <c r="G22" s="5">
        <f t="shared" si="1"/>
        <v>0.12331201137171287</v>
      </c>
      <c r="H22" s="1" t="s">
        <v>32</v>
      </c>
      <c r="I22" s="2">
        <v>1018</v>
      </c>
      <c r="J22" s="2">
        <v>60</v>
      </c>
      <c r="K22" s="2">
        <v>74</v>
      </c>
      <c r="L22" s="5">
        <f t="shared" si="2"/>
        <v>5.8939096267190572E-2</v>
      </c>
      <c r="M22" s="5">
        <f t="shared" si="3"/>
        <v>7.269155206286837E-2</v>
      </c>
      <c r="N22" s="1" t="s">
        <v>33</v>
      </c>
      <c r="O22" s="2">
        <v>460</v>
      </c>
      <c r="P22" s="2">
        <v>45</v>
      </c>
      <c r="Q22" s="2">
        <v>63</v>
      </c>
      <c r="R22" s="5">
        <f t="shared" si="4"/>
        <v>9.7826086956521743E-2</v>
      </c>
      <c r="S22" s="5">
        <f t="shared" si="5"/>
        <v>0.13695652173913042</v>
      </c>
      <c r="T22" s="1" t="s">
        <v>33</v>
      </c>
      <c r="U22" s="2">
        <v>484</v>
      </c>
      <c r="V22" s="2">
        <v>50</v>
      </c>
      <c r="W22" s="2">
        <v>55</v>
      </c>
      <c r="X22" s="5">
        <f t="shared" si="6"/>
        <v>0.10330578512396695</v>
      </c>
      <c r="Y22" s="5">
        <f t="shared" si="7"/>
        <v>0.11363636363636363</v>
      </c>
      <c r="Z22" s="1" t="s">
        <v>33</v>
      </c>
      <c r="AA22" s="6">
        <v>435</v>
      </c>
      <c r="AB22" s="6">
        <v>53</v>
      </c>
      <c r="AC22" s="6"/>
      <c r="AD22" s="7">
        <v>0.10330578512396695</v>
      </c>
      <c r="AE22" s="7">
        <v>0.11363636363636363</v>
      </c>
    </row>
    <row r="23" spans="2:31" x14ac:dyDescent="0.4">
      <c r="B23" s="1" t="s">
        <v>34</v>
      </c>
      <c r="C23" s="2">
        <v>1341</v>
      </c>
      <c r="D23" s="2">
        <v>75</v>
      </c>
      <c r="E23" s="2">
        <v>122</v>
      </c>
      <c r="F23" s="5">
        <f t="shared" si="0"/>
        <v>5.5928411633109618E-2</v>
      </c>
      <c r="G23" s="5">
        <f t="shared" si="1"/>
        <v>9.0976882923191643E-2</v>
      </c>
      <c r="H23" s="1" t="s">
        <v>33</v>
      </c>
      <c r="I23" s="2">
        <v>468</v>
      </c>
      <c r="J23" s="2">
        <v>39</v>
      </c>
      <c r="K23" s="2">
        <v>66</v>
      </c>
      <c r="L23" s="5">
        <f t="shared" si="2"/>
        <v>8.3333333333333329E-2</v>
      </c>
      <c r="M23" s="5">
        <f t="shared" si="3"/>
        <v>0.14102564102564102</v>
      </c>
      <c r="N23" s="1" t="s">
        <v>35</v>
      </c>
      <c r="O23" s="2">
        <v>4892</v>
      </c>
      <c r="P23" s="2">
        <v>423</v>
      </c>
      <c r="Q23" s="2">
        <v>431</v>
      </c>
      <c r="R23" s="5">
        <f t="shared" si="4"/>
        <v>8.6467702371218313E-2</v>
      </c>
      <c r="S23" s="5">
        <f t="shared" si="5"/>
        <v>8.8103025347506136E-2</v>
      </c>
      <c r="T23" s="1" t="s">
        <v>35</v>
      </c>
      <c r="U23" s="2">
        <v>4924</v>
      </c>
      <c r="V23" s="2">
        <v>538</v>
      </c>
      <c r="W23" s="2">
        <v>467</v>
      </c>
      <c r="X23" s="5">
        <f t="shared" si="6"/>
        <v>0.10926076360682373</v>
      </c>
      <c r="Y23" s="5">
        <f t="shared" si="7"/>
        <v>9.4841592201462224E-2</v>
      </c>
      <c r="Z23" s="1" t="s">
        <v>35</v>
      </c>
      <c r="AA23" s="6">
        <v>4938</v>
      </c>
      <c r="AB23" s="6">
        <v>593</v>
      </c>
      <c r="AC23" s="6"/>
      <c r="AD23" s="7">
        <v>0.10926076360682373</v>
      </c>
      <c r="AE23" s="7">
        <v>9.4841592201462224E-2</v>
      </c>
    </row>
    <row r="24" spans="2:31" x14ac:dyDescent="0.4">
      <c r="B24" s="1" t="s">
        <v>36</v>
      </c>
      <c r="C24" s="2">
        <v>1064</v>
      </c>
      <c r="D24" s="2">
        <v>155</v>
      </c>
      <c r="E24" s="2">
        <v>173</v>
      </c>
      <c r="F24" s="5">
        <f t="shared" si="0"/>
        <v>0.14567669172932332</v>
      </c>
      <c r="G24" s="5">
        <f t="shared" si="1"/>
        <v>0.16259398496240601</v>
      </c>
      <c r="H24" s="1" t="s">
        <v>35</v>
      </c>
      <c r="I24" s="2">
        <v>4830</v>
      </c>
      <c r="J24" s="2">
        <v>356</v>
      </c>
      <c r="K24" s="2">
        <v>401</v>
      </c>
      <c r="L24" s="5">
        <f t="shared" si="2"/>
        <v>7.3706004140786749E-2</v>
      </c>
      <c r="M24" s="5">
        <f t="shared" si="3"/>
        <v>8.3022774327122156E-2</v>
      </c>
      <c r="N24" s="1" t="s">
        <v>37</v>
      </c>
      <c r="O24" s="2">
        <v>3636</v>
      </c>
      <c r="P24" s="2">
        <v>486</v>
      </c>
      <c r="Q24" s="2">
        <v>376</v>
      </c>
      <c r="R24" s="5">
        <f t="shared" si="4"/>
        <v>0.13366336633663367</v>
      </c>
      <c r="S24" s="5">
        <f t="shared" si="5"/>
        <v>0.1034103410341034</v>
      </c>
      <c r="T24" s="1" t="s">
        <v>37</v>
      </c>
      <c r="U24" s="2">
        <v>3408</v>
      </c>
      <c r="V24" s="2">
        <v>541</v>
      </c>
      <c r="W24" s="2">
        <v>401</v>
      </c>
      <c r="X24" s="5">
        <f t="shared" si="6"/>
        <v>0.15874413145539906</v>
      </c>
      <c r="Y24" s="5">
        <f t="shared" si="7"/>
        <v>0.1176643192488263</v>
      </c>
      <c r="Z24" s="1" t="s">
        <v>37</v>
      </c>
      <c r="AA24" s="6">
        <v>3211</v>
      </c>
      <c r="AB24" s="6">
        <v>604</v>
      </c>
      <c r="AC24" s="6"/>
      <c r="AD24" s="7">
        <v>0.15874413145539906</v>
      </c>
      <c r="AE24" s="7">
        <v>0.1176643192488263</v>
      </c>
    </row>
    <row r="25" spans="2:31" x14ac:dyDescent="0.4">
      <c r="B25" s="1" t="s">
        <v>38</v>
      </c>
      <c r="C25" s="2">
        <v>1535</v>
      </c>
      <c r="D25" s="2">
        <v>69</v>
      </c>
      <c r="E25" s="2">
        <v>107</v>
      </c>
      <c r="F25" s="5">
        <f t="shared" si="0"/>
        <v>4.4951140065146583E-2</v>
      </c>
      <c r="G25" s="5">
        <f t="shared" si="1"/>
        <v>6.9706840390879474E-2</v>
      </c>
      <c r="H25" s="1" t="s">
        <v>37</v>
      </c>
      <c r="I25" s="2">
        <v>3783</v>
      </c>
      <c r="J25" s="2">
        <v>443</v>
      </c>
      <c r="K25" s="2">
        <v>376</v>
      </c>
      <c r="L25" s="5">
        <f t="shared" si="2"/>
        <v>0.11710282844303463</v>
      </c>
      <c r="M25" s="5">
        <f t="shared" si="3"/>
        <v>9.9392016917790107E-2</v>
      </c>
      <c r="N25" s="1" t="s">
        <v>39</v>
      </c>
      <c r="O25" s="2">
        <v>2404</v>
      </c>
      <c r="P25" s="2">
        <v>185</v>
      </c>
      <c r="Q25" s="2">
        <v>219</v>
      </c>
      <c r="R25" s="5">
        <f t="shared" si="4"/>
        <v>7.6955074875207988E-2</v>
      </c>
      <c r="S25" s="5">
        <f t="shared" si="5"/>
        <v>9.1098169717138106E-2</v>
      </c>
      <c r="T25" s="1" t="s">
        <v>39</v>
      </c>
      <c r="U25" s="2">
        <v>2374</v>
      </c>
      <c r="V25" s="2">
        <v>244</v>
      </c>
      <c r="W25" s="2">
        <v>230</v>
      </c>
      <c r="X25" s="5">
        <f t="shared" si="6"/>
        <v>0.10278011794439765</v>
      </c>
      <c r="Y25" s="5">
        <f t="shared" si="7"/>
        <v>9.6882898062342043E-2</v>
      </c>
      <c r="Z25" s="1" t="s">
        <v>39</v>
      </c>
      <c r="AA25" s="6">
        <v>2393</v>
      </c>
      <c r="AB25" s="6">
        <v>285</v>
      </c>
      <c r="AC25" s="6"/>
      <c r="AD25" s="7">
        <v>0.10278011794439765</v>
      </c>
      <c r="AE25" s="7">
        <v>9.6882898062342043E-2</v>
      </c>
    </row>
    <row r="26" spans="2:31" x14ac:dyDescent="0.4">
      <c r="B26" s="1" t="s">
        <v>40</v>
      </c>
      <c r="C26" s="2">
        <v>1330</v>
      </c>
      <c r="D26" s="2">
        <v>82</v>
      </c>
      <c r="E26" s="2">
        <v>118</v>
      </c>
      <c r="F26" s="5">
        <f t="shared" si="0"/>
        <v>6.1654135338345864E-2</v>
      </c>
      <c r="G26" s="5">
        <f t="shared" si="1"/>
        <v>8.8721804511278202E-2</v>
      </c>
      <c r="H26" s="1" t="s">
        <v>41</v>
      </c>
      <c r="I26" s="2">
        <v>2865</v>
      </c>
      <c r="J26" s="2">
        <v>205</v>
      </c>
      <c r="K26" s="2">
        <v>202</v>
      </c>
      <c r="L26" s="5">
        <f t="shared" si="2"/>
        <v>7.1553228621291445E-2</v>
      </c>
      <c r="M26" s="5">
        <f t="shared" si="3"/>
        <v>7.0506108202443282E-2</v>
      </c>
      <c r="N26" s="1" t="s">
        <v>42</v>
      </c>
      <c r="O26" s="2">
        <v>4757</v>
      </c>
      <c r="P26" s="2">
        <v>494</v>
      </c>
      <c r="Q26" s="2">
        <v>474</v>
      </c>
      <c r="R26" s="5">
        <f t="shared" si="4"/>
        <v>0.10384696237124239</v>
      </c>
      <c r="S26" s="5">
        <f t="shared" si="5"/>
        <v>9.9642631910868196E-2</v>
      </c>
      <c r="T26" s="1" t="s">
        <v>42</v>
      </c>
      <c r="U26" s="2">
        <v>4660</v>
      </c>
      <c r="V26" s="2">
        <v>595</v>
      </c>
      <c r="W26" s="2">
        <v>526</v>
      </c>
      <c r="X26" s="5">
        <f t="shared" si="6"/>
        <v>0.12768240343347639</v>
      </c>
      <c r="Y26" s="5">
        <f t="shared" si="7"/>
        <v>0.1128755364806867</v>
      </c>
      <c r="Z26" s="1" t="s">
        <v>42</v>
      </c>
      <c r="AA26" s="6">
        <v>4459</v>
      </c>
      <c r="AB26" s="6">
        <v>648</v>
      </c>
      <c r="AC26" s="6"/>
      <c r="AD26" s="7">
        <v>0.12768240343347639</v>
      </c>
      <c r="AE26" s="7">
        <v>0.1128755364806867</v>
      </c>
    </row>
    <row r="27" spans="2:31" x14ac:dyDescent="0.4">
      <c r="B27" s="1" t="s">
        <v>43</v>
      </c>
      <c r="C27" s="2">
        <v>1615</v>
      </c>
      <c r="D27" s="2">
        <v>98</v>
      </c>
      <c r="E27" s="2">
        <v>128</v>
      </c>
      <c r="F27" s="5">
        <f t="shared" si="0"/>
        <v>6.068111455108359E-2</v>
      </c>
      <c r="G27" s="5">
        <f t="shared" si="1"/>
        <v>7.9256965944272451E-2</v>
      </c>
      <c r="H27" s="1" t="s">
        <v>44</v>
      </c>
      <c r="I27" s="2">
        <v>6158</v>
      </c>
      <c r="J27" s="2">
        <v>390</v>
      </c>
      <c r="K27" s="2">
        <v>434</v>
      </c>
      <c r="L27" s="5">
        <f t="shared" si="2"/>
        <v>6.3332250730756739E-2</v>
      </c>
      <c r="M27" s="5">
        <f t="shared" si="3"/>
        <v>7.0477427736278006E-2</v>
      </c>
      <c r="N27" s="1" t="s">
        <v>45</v>
      </c>
      <c r="O27" s="2">
        <v>4386</v>
      </c>
      <c r="P27" s="2">
        <v>468</v>
      </c>
      <c r="Q27" s="2">
        <v>456</v>
      </c>
      <c r="R27" s="5">
        <f t="shared" si="4"/>
        <v>0.106703146374829</v>
      </c>
      <c r="S27" s="5">
        <f t="shared" si="5"/>
        <v>0.1039671682626539</v>
      </c>
      <c r="T27" s="1" t="s">
        <v>45</v>
      </c>
      <c r="U27" s="2">
        <v>4368</v>
      </c>
      <c r="V27" s="2">
        <v>564</v>
      </c>
      <c r="W27" s="2">
        <v>447</v>
      </c>
      <c r="X27" s="5">
        <f t="shared" si="6"/>
        <v>0.12912087912087913</v>
      </c>
      <c r="Y27" s="5">
        <f t="shared" si="7"/>
        <v>0.10233516483516483</v>
      </c>
      <c r="Z27" s="1" t="s">
        <v>45</v>
      </c>
      <c r="AA27" s="6">
        <v>4233</v>
      </c>
      <c r="AB27" s="6">
        <v>674</v>
      </c>
      <c r="AC27" s="6"/>
      <c r="AD27" s="7">
        <v>0.12912087912087913</v>
      </c>
      <c r="AE27" s="7">
        <v>0.10233516483516483</v>
      </c>
    </row>
    <row r="28" spans="2:31" x14ac:dyDescent="0.4">
      <c r="B28" s="1" t="s">
        <v>31</v>
      </c>
      <c r="C28" s="2">
        <v>3209</v>
      </c>
      <c r="D28" s="2">
        <v>190</v>
      </c>
      <c r="E28" s="2">
        <v>208</v>
      </c>
      <c r="F28" s="5">
        <f t="shared" si="0"/>
        <v>5.9208476160797753E-2</v>
      </c>
      <c r="G28" s="5">
        <f t="shared" si="1"/>
        <v>6.4817700218136487E-2</v>
      </c>
      <c r="H28" s="1" t="s">
        <v>39</v>
      </c>
      <c r="I28" s="2">
        <v>2400</v>
      </c>
      <c r="J28" s="2">
        <v>179</v>
      </c>
      <c r="K28" s="2">
        <v>192</v>
      </c>
      <c r="L28" s="5">
        <f t="shared" si="2"/>
        <v>7.4583333333333335E-2</v>
      </c>
      <c r="M28" s="5">
        <f t="shared" si="3"/>
        <v>0.08</v>
      </c>
      <c r="N28" s="1" t="s">
        <v>46</v>
      </c>
      <c r="O28" s="2">
        <v>4352</v>
      </c>
      <c r="P28" s="2">
        <v>574</v>
      </c>
      <c r="Q28" s="2">
        <v>614</v>
      </c>
      <c r="R28" s="5">
        <f t="shared" si="4"/>
        <v>0.13189338235294118</v>
      </c>
      <c r="S28" s="5">
        <f t="shared" si="5"/>
        <v>0.14108455882352941</v>
      </c>
      <c r="T28" s="1" t="s">
        <v>46</v>
      </c>
      <c r="U28" s="2">
        <v>4102</v>
      </c>
      <c r="V28" s="2">
        <v>669</v>
      </c>
      <c r="W28" s="2">
        <v>654</v>
      </c>
      <c r="X28" s="5">
        <f t="shared" si="6"/>
        <v>0.16309117503656753</v>
      </c>
      <c r="Y28" s="5">
        <f t="shared" si="7"/>
        <v>0.15943442223305704</v>
      </c>
      <c r="Z28" s="1" t="s">
        <v>46</v>
      </c>
      <c r="AA28" s="6">
        <v>3855</v>
      </c>
      <c r="AB28" s="6">
        <v>748</v>
      </c>
      <c r="AC28" s="6"/>
      <c r="AD28" s="7">
        <v>0.16309117503656753</v>
      </c>
      <c r="AE28" s="7">
        <v>0.15943442223305704</v>
      </c>
    </row>
    <row r="29" spans="2:31" x14ac:dyDescent="0.4">
      <c r="B29" s="1" t="s">
        <v>32</v>
      </c>
      <c r="C29" s="2">
        <v>987</v>
      </c>
      <c r="D29" s="2">
        <v>54</v>
      </c>
      <c r="E29" s="2">
        <v>64</v>
      </c>
      <c r="F29" s="5">
        <f t="shared" si="0"/>
        <v>5.4711246200607903E-2</v>
      </c>
      <c r="G29" s="5">
        <f t="shared" si="1"/>
        <v>6.4842958459979741E-2</v>
      </c>
      <c r="H29" s="1" t="s">
        <v>47</v>
      </c>
      <c r="I29" s="2">
        <v>1027</v>
      </c>
      <c r="J29" s="2">
        <v>143</v>
      </c>
      <c r="K29" s="2">
        <v>123</v>
      </c>
      <c r="L29" s="5">
        <f t="shared" si="2"/>
        <v>0.13924050632911392</v>
      </c>
      <c r="M29" s="5">
        <f t="shared" si="3"/>
        <v>0.11976630963972736</v>
      </c>
      <c r="N29" s="1" t="s">
        <v>48</v>
      </c>
      <c r="O29" s="2">
        <v>5751</v>
      </c>
      <c r="P29" s="2">
        <v>706</v>
      </c>
      <c r="Q29" s="2">
        <v>681</v>
      </c>
      <c r="R29" s="5">
        <f t="shared" si="4"/>
        <v>0.12276125891149366</v>
      </c>
      <c r="S29" s="5">
        <f t="shared" si="5"/>
        <v>0.11841418883672405</v>
      </c>
      <c r="T29" s="1" t="s">
        <v>48</v>
      </c>
      <c r="U29" s="2">
        <v>5549</v>
      </c>
      <c r="V29" s="2">
        <v>801</v>
      </c>
      <c r="W29" s="2">
        <v>741</v>
      </c>
      <c r="X29" s="5">
        <f t="shared" si="6"/>
        <v>0.14435033339340422</v>
      </c>
      <c r="Y29" s="5">
        <f t="shared" si="7"/>
        <v>0.13353757433771851</v>
      </c>
      <c r="Z29" s="1" t="s">
        <v>48</v>
      </c>
      <c r="AA29" s="6">
        <v>5414</v>
      </c>
      <c r="AB29" s="6">
        <v>981</v>
      </c>
      <c r="AC29" s="6"/>
      <c r="AD29" s="7">
        <v>0.14435033339340422</v>
      </c>
      <c r="AE29" s="7">
        <v>0.13353757433771851</v>
      </c>
    </row>
    <row r="30" spans="2:31" x14ac:dyDescent="0.4">
      <c r="B30" s="1" t="s">
        <v>33</v>
      </c>
      <c r="C30" s="2">
        <v>600</v>
      </c>
      <c r="D30" s="2">
        <v>50</v>
      </c>
      <c r="E30" s="2">
        <v>84</v>
      </c>
      <c r="F30" s="5">
        <f t="shared" si="0"/>
        <v>8.3333333333333329E-2</v>
      </c>
      <c r="G30" s="5">
        <f t="shared" si="1"/>
        <v>0.14000000000000001</v>
      </c>
      <c r="H30" s="1" t="s">
        <v>42</v>
      </c>
      <c r="I30" s="2">
        <v>4849</v>
      </c>
      <c r="J30" s="2">
        <v>436</v>
      </c>
      <c r="K30" s="2">
        <v>415</v>
      </c>
      <c r="L30" s="5">
        <f t="shared" si="2"/>
        <v>8.9915446483811098E-2</v>
      </c>
      <c r="M30" s="5">
        <f t="shared" si="3"/>
        <v>8.5584656630233041E-2</v>
      </c>
      <c r="N30" s="1" t="s">
        <v>49</v>
      </c>
      <c r="O30" s="2">
        <v>5692</v>
      </c>
      <c r="P30" s="2">
        <v>631</v>
      </c>
      <c r="Q30" s="2">
        <v>666</v>
      </c>
      <c r="R30" s="5">
        <f t="shared" si="4"/>
        <v>0.11085734364019677</v>
      </c>
      <c r="S30" s="5">
        <f t="shared" si="5"/>
        <v>0.11700632466619817</v>
      </c>
      <c r="T30" s="1" t="s">
        <v>49</v>
      </c>
      <c r="U30" s="2">
        <v>5551</v>
      </c>
      <c r="V30" s="2">
        <v>746</v>
      </c>
      <c r="W30" s="2">
        <v>745</v>
      </c>
      <c r="X30" s="5">
        <f t="shared" si="6"/>
        <v>0.13439019996397045</v>
      </c>
      <c r="Y30" s="5">
        <f t="shared" si="7"/>
        <v>0.13421005224283913</v>
      </c>
      <c r="Z30" s="1" t="s">
        <v>49</v>
      </c>
      <c r="AA30" s="6">
        <v>5424</v>
      </c>
      <c r="AB30" s="6">
        <v>887</v>
      </c>
      <c r="AC30" s="6"/>
      <c r="AD30" s="7">
        <v>0.13439019996397045</v>
      </c>
      <c r="AE30" s="7">
        <v>0.13421005224283913</v>
      </c>
    </row>
    <row r="31" spans="2:31" x14ac:dyDescent="0.4">
      <c r="B31" s="1" t="s">
        <v>35</v>
      </c>
      <c r="C31" s="2">
        <v>2917</v>
      </c>
      <c r="D31" s="2">
        <v>179</v>
      </c>
      <c r="E31" s="2">
        <v>224</v>
      </c>
      <c r="F31" s="5">
        <f t="shared" si="0"/>
        <v>6.1364415495371957E-2</v>
      </c>
      <c r="G31" s="5">
        <f t="shared" si="1"/>
        <v>7.6791223860130264E-2</v>
      </c>
      <c r="H31" s="1" t="s">
        <v>45</v>
      </c>
      <c r="I31" s="2">
        <v>4385</v>
      </c>
      <c r="J31" s="2">
        <v>355</v>
      </c>
      <c r="K31" s="2">
        <v>411</v>
      </c>
      <c r="L31" s="5">
        <f t="shared" si="2"/>
        <v>8.0957810718358045E-2</v>
      </c>
      <c r="M31" s="5">
        <f t="shared" si="3"/>
        <v>9.3728620296465226E-2</v>
      </c>
      <c r="N31" s="1" t="s">
        <v>50</v>
      </c>
      <c r="O31" s="2">
        <v>3300</v>
      </c>
      <c r="P31" s="2">
        <v>265</v>
      </c>
      <c r="Q31" s="2">
        <v>357</v>
      </c>
      <c r="R31" s="5">
        <f t="shared" si="4"/>
        <v>8.0303030303030307E-2</v>
      </c>
      <c r="S31" s="5">
        <f t="shared" si="5"/>
        <v>0.10818181818181818</v>
      </c>
      <c r="T31" s="1" t="s">
        <v>50</v>
      </c>
      <c r="U31" s="2">
        <v>3559</v>
      </c>
      <c r="V31" s="2">
        <v>349</v>
      </c>
      <c r="W31" s="2">
        <v>450</v>
      </c>
      <c r="X31" s="5">
        <f t="shared" si="6"/>
        <v>9.8061253161000284E-2</v>
      </c>
      <c r="Y31" s="5">
        <f t="shared" si="7"/>
        <v>0.12644001123911211</v>
      </c>
      <c r="Z31" s="1" t="s">
        <v>50</v>
      </c>
      <c r="AA31" s="6">
        <v>3829</v>
      </c>
      <c r="AB31" s="6">
        <v>488</v>
      </c>
      <c r="AC31" s="6"/>
      <c r="AD31" s="7">
        <v>9.8061253161000284E-2</v>
      </c>
      <c r="AE31" s="7">
        <v>0.12644001123911211</v>
      </c>
    </row>
    <row r="32" spans="2:31" x14ac:dyDescent="0.4">
      <c r="B32" s="1" t="s">
        <v>37</v>
      </c>
      <c r="C32" s="2">
        <v>3914</v>
      </c>
      <c r="D32" s="2">
        <v>372</v>
      </c>
      <c r="E32" s="2">
        <v>362</v>
      </c>
      <c r="F32" s="5">
        <f t="shared" si="0"/>
        <v>9.5043433827286666E-2</v>
      </c>
      <c r="G32" s="5">
        <f t="shared" si="1"/>
        <v>9.2488502810424117E-2</v>
      </c>
      <c r="H32" s="1" t="s">
        <v>46</v>
      </c>
      <c r="I32" s="2">
        <v>4461</v>
      </c>
      <c r="J32" s="2">
        <v>432</v>
      </c>
      <c r="K32" s="2">
        <v>551</v>
      </c>
      <c r="L32" s="5">
        <f t="shared" si="2"/>
        <v>9.6839273705447204E-2</v>
      </c>
      <c r="M32" s="5">
        <f t="shared" si="3"/>
        <v>0.12351490697153104</v>
      </c>
      <c r="N32" s="1" t="s">
        <v>51</v>
      </c>
      <c r="O32" s="2">
        <v>1881</v>
      </c>
      <c r="P32" s="2">
        <v>217</v>
      </c>
      <c r="Q32" s="2">
        <v>233</v>
      </c>
      <c r="R32" s="5">
        <f t="shared" si="4"/>
        <v>0.11536416799574695</v>
      </c>
      <c r="S32" s="5">
        <f t="shared" si="5"/>
        <v>0.1238702817650186</v>
      </c>
      <c r="T32" s="1" t="s">
        <v>51</v>
      </c>
      <c r="U32" s="2">
        <v>1781</v>
      </c>
      <c r="V32" s="2">
        <v>262</v>
      </c>
      <c r="W32" s="2">
        <v>217</v>
      </c>
      <c r="X32" s="5">
        <f t="shared" si="6"/>
        <v>0.14710836608646827</v>
      </c>
      <c r="Y32" s="5">
        <f t="shared" si="7"/>
        <v>0.12184166198764738</v>
      </c>
      <c r="Z32" s="1" t="s">
        <v>51</v>
      </c>
      <c r="AA32" s="6">
        <v>1809</v>
      </c>
      <c r="AB32" s="6">
        <v>279</v>
      </c>
      <c r="AC32" s="6"/>
      <c r="AD32" s="7">
        <v>0.14710836608646827</v>
      </c>
      <c r="AE32" s="7">
        <v>0.12184166198764738</v>
      </c>
    </row>
    <row r="33" spans="2:31" x14ac:dyDescent="0.4">
      <c r="B33" s="1" t="s">
        <v>41</v>
      </c>
      <c r="C33" s="2">
        <v>2748</v>
      </c>
      <c r="D33" s="2">
        <v>148</v>
      </c>
      <c r="E33" s="2">
        <v>176</v>
      </c>
      <c r="F33" s="5">
        <f t="shared" si="0"/>
        <v>5.3857350800582245E-2</v>
      </c>
      <c r="G33" s="5">
        <f t="shared" si="1"/>
        <v>6.4046579330422126E-2</v>
      </c>
      <c r="H33" s="1" t="s">
        <v>48</v>
      </c>
      <c r="I33" s="2">
        <v>5852</v>
      </c>
      <c r="J33" s="2">
        <v>632</v>
      </c>
      <c r="K33" s="2">
        <v>625</v>
      </c>
      <c r="L33" s="5">
        <f t="shared" si="2"/>
        <v>0.10799726589200273</v>
      </c>
      <c r="M33" s="5">
        <f t="shared" si="3"/>
        <v>0.10680109364319891</v>
      </c>
      <c r="N33" s="1" t="s">
        <v>52</v>
      </c>
      <c r="O33" s="2">
        <v>5979</v>
      </c>
      <c r="P33" s="2">
        <v>560</v>
      </c>
      <c r="Q33" s="2">
        <v>643</v>
      </c>
      <c r="R33" s="5">
        <f t="shared" si="4"/>
        <v>9.3661147349055021E-2</v>
      </c>
      <c r="S33" s="5">
        <f t="shared" si="5"/>
        <v>0.10754306740257569</v>
      </c>
      <c r="T33" s="1" t="s">
        <v>52</v>
      </c>
      <c r="U33" s="2">
        <v>5941</v>
      </c>
      <c r="V33" s="2">
        <v>720</v>
      </c>
      <c r="W33" s="2">
        <v>705</v>
      </c>
      <c r="X33" s="5">
        <f t="shared" si="6"/>
        <v>0.121191718565898</v>
      </c>
      <c r="Y33" s="5">
        <f t="shared" si="7"/>
        <v>0.11866689109577512</v>
      </c>
      <c r="Z33" s="1" t="s">
        <v>52</v>
      </c>
      <c r="AA33" s="6">
        <v>5833</v>
      </c>
      <c r="AB33" s="6">
        <v>871</v>
      </c>
      <c r="AC33" s="6"/>
      <c r="AD33" s="7">
        <v>0.121191718565898</v>
      </c>
      <c r="AE33" s="7">
        <v>0.11866689109577512</v>
      </c>
    </row>
    <row r="34" spans="2:31" x14ac:dyDescent="0.4">
      <c r="B34" s="1" t="s">
        <v>53</v>
      </c>
      <c r="C34" s="2">
        <v>6036</v>
      </c>
      <c r="D34" s="2">
        <v>417</v>
      </c>
      <c r="E34" s="2">
        <v>445</v>
      </c>
      <c r="F34" s="5">
        <f t="shared" si="0"/>
        <v>6.9085487077534785E-2</v>
      </c>
      <c r="G34" s="5">
        <f t="shared" si="1"/>
        <v>7.3724320742213384E-2</v>
      </c>
      <c r="H34" s="1" t="s">
        <v>49</v>
      </c>
      <c r="I34" s="2">
        <v>5803</v>
      </c>
      <c r="J34" s="2">
        <v>476</v>
      </c>
      <c r="K34" s="2">
        <v>570</v>
      </c>
      <c r="L34" s="5">
        <f t="shared" si="2"/>
        <v>8.2026537997587454E-2</v>
      </c>
      <c r="M34" s="5">
        <f t="shared" si="3"/>
        <v>9.8225056005514386E-2</v>
      </c>
      <c r="N34" s="1" t="s">
        <v>54</v>
      </c>
      <c r="O34" s="2">
        <v>4725</v>
      </c>
      <c r="P34" s="2">
        <v>308</v>
      </c>
      <c r="Q34" s="2">
        <v>290</v>
      </c>
      <c r="R34" s="5">
        <f t="shared" si="4"/>
        <v>6.5185185185185179E-2</v>
      </c>
      <c r="S34" s="5">
        <f t="shared" si="5"/>
        <v>6.1375661375661375E-2</v>
      </c>
      <c r="T34" s="1" t="s">
        <v>54</v>
      </c>
      <c r="U34" s="2">
        <v>4673</v>
      </c>
      <c r="V34" s="2">
        <v>357</v>
      </c>
      <c r="W34" s="2">
        <v>341</v>
      </c>
      <c r="X34" s="5">
        <f t="shared" si="6"/>
        <v>7.6396319280975816E-2</v>
      </c>
      <c r="Y34" s="5">
        <f t="shared" si="7"/>
        <v>7.2972394607318636E-2</v>
      </c>
      <c r="Z34" s="1" t="s">
        <v>54</v>
      </c>
      <c r="AA34" s="6">
        <v>5167</v>
      </c>
      <c r="AB34" s="6">
        <v>442</v>
      </c>
      <c r="AC34" s="6"/>
      <c r="AD34" s="7">
        <v>7.6396319280975816E-2</v>
      </c>
      <c r="AE34" s="7">
        <v>7.2972394607318636E-2</v>
      </c>
    </row>
    <row r="35" spans="2:31" x14ac:dyDescent="0.4">
      <c r="B35" s="1" t="s">
        <v>44</v>
      </c>
      <c r="C35" s="2">
        <v>5997</v>
      </c>
      <c r="D35" s="2">
        <v>308</v>
      </c>
      <c r="E35" s="2">
        <v>367</v>
      </c>
      <c r="F35" s="5">
        <f t="shared" si="0"/>
        <v>5.1359012839753207E-2</v>
      </c>
      <c r="G35" s="5">
        <f t="shared" si="1"/>
        <v>6.1197265299316322E-2</v>
      </c>
      <c r="H35" s="1" t="s">
        <v>55</v>
      </c>
      <c r="I35" s="2">
        <v>3241</v>
      </c>
      <c r="J35" s="2">
        <v>192</v>
      </c>
      <c r="K35" s="2">
        <v>254</v>
      </c>
      <c r="L35" s="5">
        <f t="shared" si="2"/>
        <v>5.9240975007713671E-2</v>
      </c>
      <c r="M35" s="5">
        <f t="shared" si="3"/>
        <v>7.8370873187287873E-2</v>
      </c>
      <c r="N35" s="1" t="s">
        <v>56</v>
      </c>
      <c r="O35" s="2">
        <v>8315</v>
      </c>
      <c r="P35" s="2">
        <v>576</v>
      </c>
      <c r="Q35" s="2">
        <v>683</v>
      </c>
      <c r="R35" s="5">
        <f t="shared" si="4"/>
        <v>6.9272399278412514E-2</v>
      </c>
      <c r="S35" s="5">
        <f t="shared" si="5"/>
        <v>8.2140709561034281E-2</v>
      </c>
      <c r="T35" s="1" t="s">
        <v>56</v>
      </c>
      <c r="U35" s="2">
        <v>8640</v>
      </c>
      <c r="V35" s="2">
        <v>737</v>
      </c>
      <c r="W35" s="2">
        <v>824</v>
      </c>
      <c r="X35" s="5">
        <f t="shared" si="6"/>
        <v>8.5300925925925933E-2</v>
      </c>
      <c r="Y35" s="5">
        <f t="shared" si="7"/>
        <v>9.5370370370370369E-2</v>
      </c>
      <c r="Z35" s="1" t="s">
        <v>56</v>
      </c>
      <c r="AA35" s="6">
        <v>9243</v>
      </c>
      <c r="AB35" s="6">
        <v>961</v>
      </c>
      <c r="AC35" s="6"/>
      <c r="AD35" s="7">
        <v>8.5300925925925933E-2</v>
      </c>
      <c r="AE35" s="7">
        <v>9.5370370370370369E-2</v>
      </c>
    </row>
    <row r="36" spans="2:31" x14ac:dyDescent="0.4">
      <c r="B36" s="1" t="s">
        <v>57</v>
      </c>
      <c r="C36" s="2">
        <v>1698</v>
      </c>
      <c r="D36" s="2">
        <v>101</v>
      </c>
      <c r="E36" s="2">
        <v>109</v>
      </c>
      <c r="F36" s="5">
        <f t="shared" si="0"/>
        <v>5.9481743227326266E-2</v>
      </c>
      <c r="G36" s="5">
        <f t="shared" si="1"/>
        <v>6.4193168433451117E-2</v>
      </c>
      <c r="H36" s="1" t="s">
        <v>50</v>
      </c>
      <c r="I36" s="2">
        <v>3184</v>
      </c>
      <c r="J36" s="2">
        <v>198</v>
      </c>
      <c r="K36" s="2">
        <v>324</v>
      </c>
      <c r="L36" s="5">
        <f t="shared" si="2"/>
        <v>6.2185929648241205E-2</v>
      </c>
      <c r="M36" s="5">
        <f t="shared" si="3"/>
        <v>0.10175879396984924</v>
      </c>
      <c r="N36" s="1" t="s">
        <v>58</v>
      </c>
      <c r="O36" s="2">
        <v>2326</v>
      </c>
      <c r="P36" s="2">
        <v>221</v>
      </c>
      <c r="Q36" s="2">
        <v>219</v>
      </c>
      <c r="R36" s="5">
        <f t="shared" si="4"/>
        <v>9.501289767841789E-2</v>
      </c>
      <c r="S36" s="5">
        <f t="shared" si="5"/>
        <v>9.4153052450558897E-2</v>
      </c>
      <c r="T36" s="1" t="s">
        <v>58</v>
      </c>
      <c r="U36" s="2">
        <v>2149</v>
      </c>
      <c r="V36" s="2">
        <v>262</v>
      </c>
      <c r="W36" s="2">
        <v>242</v>
      </c>
      <c r="X36" s="5">
        <f t="shared" si="6"/>
        <v>0.12191717077710564</v>
      </c>
      <c r="Y36" s="5">
        <f t="shared" si="7"/>
        <v>0.11261051651931131</v>
      </c>
      <c r="Z36" s="1" t="s">
        <v>58</v>
      </c>
      <c r="AA36" s="6">
        <v>2086</v>
      </c>
      <c r="AB36" s="6">
        <v>379</v>
      </c>
      <c r="AC36" s="6"/>
      <c r="AD36" s="7">
        <v>0.12191717077710564</v>
      </c>
      <c r="AE36" s="7">
        <v>0.11261051651931131</v>
      </c>
    </row>
    <row r="37" spans="2:31" x14ac:dyDescent="0.4">
      <c r="B37" s="1" t="s">
        <v>39</v>
      </c>
      <c r="C37" s="2">
        <v>2342</v>
      </c>
      <c r="D37" s="2">
        <v>140</v>
      </c>
      <c r="E37" s="2">
        <v>150</v>
      </c>
      <c r="F37" s="5">
        <f t="shared" si="0"/>
        <v>5.9777967549103334E-2</v>
      </c>
      <c r="G37" s="5">
        <f t="shared" si="1"/>
        <v>6.4047822374039276E-2</v>
      </c>
      <c r="H37" s="1" t="s">
        <v>51</v>
      </c>
      <c r="I37" s="2">
        <v>1870</v>
      </c>
      <c r="J37" s="2">
        <v>188</v>
      </c>
      <c r="K37" s="2">
        <v>221</v>
      </c>
      <c r="L37" s="5">
        <f t="shared" si="2"/>
        <v>0.10053475935828877</v>
      </c>
      <c r="M37" s="5">
        <f t="shared" si="3"/>
        <v>0.11818181818181818</v>
      </c>
      <c r="N37" s="1" t="s">
        <v>59</v>
      </c>
      <c r="O37" s="2">
        <v>2579</v>
      </c>
      <c r="P37" s="2">
        <v>203</v>
      </c>
      <c r="Q37" s="2">
        <v>258</v>
      </c>
      <c r="R37" s="5">
        <f t="shared" si="4"/>
        <v>7.8712679333074839E-2</v>
      </c>
      <c r="S37" s="5">
        <f t="shared" si="5"/>
        <v>0.10003877471888328</v>
      </c>
      <c r="T37" s="1" t="s">
        <v>59</v>
      </c>
      <c r="U37" s="2">
        <v>2570</v>
      </c>
      <c r="V37" s="2">
        <v>272</v>
      </c>
      <c r="W37" s="2">
        <v>285</v>
      </c>
      <c r="X37" s="5">
        <f t="shared" si="6"/>
        <v>0.10583657587548638</v>
      </c>
      <c r="Y37" s="5">
        <f t="shared" si="7"/>
        <v>0.11089494163424124</v>
      </c>
      <c r="Z37" s="1" t="s">
        <v>59</v>
      </c>
      <c r="AA37" s="6">
        <v>2546</v>
      </c>
      <c r="AB37" s="6">
        <v>359</v>
      </c>
      <c r="AC37" s="6"/>
      <c r="AD37" s="7">
        <v>0.10583657587548638</v>
      </c>
      <c r="AE37" s="7">
        <v>0.11089494163424124</v>
      </c>
    </row>
    <row r="38" spans="2:31" x14ac:dyDescent="0.4">
      <c r="B38" s="1" t="s">
        <v>47</v>
      </c>
      <c r="C38" s="2">
        <v>1065</v>
      </c>
      <c r="D38" s="2">
        <v>118</v>
      </c>
      <c r="E38" s="2">
        <v>105</v>
      </c>
      <c r="F38" s="5">
        <f t="shared" si="0"/>
        <v>0.1107981220657277</v>
      </c>
      <c r="G38" s="5">
        <f t="shared" si="1"/>
        <v>9.8591549295774641E-2</v>
      </c>
      <c r="H38" s="1" t="s">
        <v>52</v>
      </c>
      <c r="I38" s="2">
        <v>6001</v>
      </c>
      <c r="J38" s="2">
        <v>435</v>
      </c>
      <c r="K38" s="2">
        <v>579</v>
      </c>
      <c r="L38" s="5">
        <f t="shared" si="2"/>
        <v>7.2487918680219962E-2</v>
      </c>
      <c r="M38" s="5">
        <f t="shared" si="3"/>
        <v>9.648391934677554E-2</v>
      </c>
      <c r="N38" s="1" t="s">
        <v>60</v>
      </c>
      <c r="O38" s="2">
        <v>1094</v>
      </c>
      <c r="P38" s="2">
        <v>131</v>
      </c>
      <c r="Q38" s="2">
        <v>132</v>
      </c>
      <c r="R38" s="5">
        <f t="shared" si="4"/>
        <v>0.11974405850091407</v>
      </c>
      <c r="S38" s="5">
        <f t="shared" si="5"/>
        <v>0.1206581352833638</v>
      </c>
      <c r="T38" s="1" t="s">
        <v>60</v>
      </c>
      <c r="U38" s="2">
        <v>821</v>
      </c>
      <c r="V38" s="2">
        <v>150</v>
      </c>
      <c r="W38" s="2">
        <v>129</v>
      </c>
      <c r="X38" s="5">
        <f t="shared" si="6"/>
        <v>0.18270401948842874</v>
      </c>
      <c r="Y38" s="5">
        <f t="shared" si="7"/>
        <v>0.15712545676004872</v>
      </c>
      <c r="Z38" s="1" t="s">
        <v>60</v>
      </c>
      <c r="AA38" s="6">
        <v>748</v>
      </c>
      <c r="AB38" s="6">
        <v>165</v>
      </c>
      <c r="AC38" s="6"/>
      <c r="AD38" s="7">
        <v>0.18270401948842874</v>
      </c>
      <c r="AE38" s="7">
        <v>0.15712545676004872</v>
      </c>
    </row>
    <row r="39" spans="2:31" x14ac:dyDescent="0.4">
      <c r="B39" s="1" t="s">
        <v>42</v>
      </c>
      <c r="C39" s="2">
        <v>4823</v>
      </c>
      <c r="D39" s="2">
        <v>361</v>
      </c>
      <c r="E39" s="2">
        <v>383</v>
      </c>
      <c r="F39" s="5">
        <f t="shared" si="0"/>
        <v>7.4849678623263527E-2</v>
      </c>
      <c r="G39" s="5">
        <f t="shared" si="1"/>
        <v>7.9411154882852997E-2</v>
      </c>
      <c r="H39" s="1" t="s">
        <v>61</v>
      </c>
      <c r="I39" s="2">
        <v>4735</v>
      </c>
      <c r="J39" s="2">
        <v>266</v>
      </c>
      <c r="K39" s="2">
        <v>309</v>
      </c>
      <c r="L39" s="5">
        <f t="shared" si="2"/>
        <v>5.6177402323125659E-2</v>
      </c>
      <c r="M39" s="5">
        <f t="shared" si="3"/>
        <v>6.5258711721224924E-2</v>
      </c>
      <c r="N39" s="1" t="s">
        <v>62</v>
      </c>
      <c r="O39" s="2">
        <v>985</v>
      </c>
      <c r="P39" s="2">
        <v>161</v>
      </c>
      <c r="Q39" s="2">
        <v>130</v>
      </c>
      <c r="R39" s="5">
        <f t="shared" si="4"/>
        <v>0.16345177664974619</v>
      </c>
      <c r="S39" s="5">
        <f t="shared" si="5"/>
        <v>0.13197969543147209</v>
      </c>
      <c r="T39" s="1" t="s">
        <v>62</v>
      </c>
      <c r="U39" s="2">
        <v>904</v>
      </c>
      <c r="V39" s="2">
        <v>185</v>
      </c>
      <c r="W39" s="2">
        <v>125</v>
      </c>
      <c r="X39" s="5">
        <f t="shared" si="6"/>
        <v>0.20464601769911506</v>
      </c>
      <c r="Y39" s="5">
        <f t="shared" si="7"/>
        <v>0.13827433628318583</v>
      </c>
      <c r="Z39" s="1" t="s">
        <v>62</v>
      </c>
      <c r="AA39" s="6">
        <v>823</v>
      </c>
      <c r="AB39" s="6">
        <v>203</v>
      </c>
      <c r="AC39" s="6"/>
      <c r="AD39" s="7">
        <v>0.20464601769911506</v>
      </c>
      <c r="AE39" s="7">
        <v>0.13827433628318583</v>
      </c>
    </row>
    <row r="40" spans="2:31" x14ac:dyDescent="0.4">
      <c r="B40" s="1" t="s">
        <v>63</v>
      </c>
      <c r="C40" s="2">
        <v>3592</v>
      </c>
      <c r="D40" s="2">
        <v>343</v>
      </c>
      <c r="E40" s="2">
        <v>382</v>
      </c>
      <c r="F40" s="5">
        <f t="shared" si="0"/>
        <v>9.5489977728285075E-2</v>
      </c>
      <c r="G40" s="5">
        <f t="shared" si="1"/>
        <v>0.10634743875278396</v>
      </c>
      <c r="H40" s="1" t="s">
        <v>54</v>
      </c>
      <c r="I40" s="2">
        <v>4500</v>
      </c>
      <c r="J40" s="2">
        <v>232</v>
      </c>
      <c r="K40" s="2">
        <v>249</v>
      </c>
      <c r="L40" s="5">
        <f t="shared" si="2"/>
        <v>5.1555555555555556E-2</v>
      </c>
      <c r="M40" s="5">
        <f t="shared" si="3"/>
        <v>5.5333333333333332E-2</v>
      </c>
      <c r="N40" s="1" t="s">
        <v>64</v>
      </c>
      <c r="O40" s="2">
        <v>3952</v>
      </c>
      <c r="P40" s="2">
        <v>527</v>
      </c>
      <c r="Q40" s="2">
        <v>465</v>
      </c>
      <c r="R40" s="5">
        <f t="shared" si="4"/>
        <v>0.1333502024291498</v>
      </c>
      <c r="S40" s="5">
        <f t="shared" si="5"/>
        <v>0.11766194331983805</v>
      </c>
      <c r="T40" s="1" t="s">
        <v>64</v>
      </c>
      <c r="U40" s="2">
        <v>3748</v>
      </c>
      <c r="V40" s="2">
        <v>554</v>
      </c>
      <c r="W40" s="2">
        <v>503</v>
      </c>
      <c r="X40" s="5">
        <f t="shared" si="6"/>
        <v>0.14781216648879403</v>
      </c>
      <c r="Y40" s="5">
        <f t="shared" si="7"/>
        <v>0.13420490928495196</v>
      </c>
      <c r="Z40" s="1" t="s">
        <v>64</v>
      </c>
      <c r="AA40" s="6">
        <v>3559</v>
      </c>
      <c r="AB40" s="6">
        <v>628</v>
      </c>
      <c r="AC40" s="6"/>
      <c r="AD40" s="7">
        <v>0.14781216648879403</v>
      </c>
      <c r="AE40" s="7">
        <v>0.13420490928495196</v>
      </c>
    </row>
    <row r="41" spans="2:31" x14ac:dyDescent="0.4">
      <c r="B41" s="1" t="s">
        <v>65</v>
      </c>
      <c r="C41" s="2">
        <v>3163</v>
      </c>
      <c r="D41" s="2">
        <v>249</v>
      </c>
      <c r="E41" s="2">
        <v>301</v>
      </c>
      <c r="F41" s="5">
        <f t="shared" si="0"/>
        <v>7.8722731583939304E-2</v>
      </c>
      <c r="G41" s="5">
        <f t="shared" si="1"/>
        <v>9.5162820107492885E-2</v>
      </c>
      <c r="H41" s="1" t="s">
        <v>58</v>
      </c>
      <c r="I41" s="2">
        <v>2177</v>
      </c>
      <c r="J41" s="2">
        <v>201</v>
      </c>
      <c r="K41" s="2">
        <v>195</v>
      </c>
      <c r="L41" s="5">
        <f t="shared" si="2"/>
        <v>9.2328892971979784E-2</v>
      </c>
      <c r="M41" s="5">
        <f t="shared" si="3"/>
        <v>8.9572806614607259E-2</v>
      </c>
      <c r="N41" s="1" t="s">
        <v>66</v>
      </c>
      <c r="O41" s="2">
        <v>6165</v>
      </c>
      <c r="P41" s="2">
        <v>582</v>
      </c>
      <c r="Q41" s="2">
        <v>711</v>
      </c>
      <c r="R41" s="5">
        <f t="shared" si="4"/>
        <v>9.4403892944038933E-2</v>
      </c>
      <c r="S41" s="5">
        <f t="shared" si="5"/>
        <v>0.11532846715328467</v>
      </c>
      <c r="T41" s="1" t="s">
        <v>66</v>
      </c>
      <c r="U41" s="2">
        <v>6110</v>
      </c>
      <c r="V41" s="2">
        <v>735</v>
      </c>
      <c r="W41" s="2">
        <v>832</v>
      </c>
      <c r="X41" s="5">
        <f t="shared" si="6"/>
        <v>0.12029459901800327</v>
      </c>
      <c r="Y41" s="5">
        <f t="shared" si="7"/>
        <v>0.13617021276595745</v>
      </c>
      <c r="Z41" s="1" t="s">
        <v>66</v>
      </c>
      <c r="AA41" s="6">
        <v>6040</v>
      </c>
      <c r="AB41" s="6">
        <v>876</v>
      </c>
      <c r="AC41" s="6"/>
      <c r="AD41" s="7">
        <v>0.12029459901800327</v>
      </c>
      <c r="AE41" s="7">
        <v>0.13617021276595745</v>
      </c>
    </row>
    <row r="42" spans="2:31" x14ac:dyDescent="0.4">
      <c r="B42" s="1" t="s">
        <v>45</v>
      </c>
      <c r="C42" s="2">
        <v>4391</v>
      </c>
      <c r="D42" s="2">
        <v>323</v>
      </c>
      <c r="E42" s="2">
        <v>363</v>
      </c>
      <c r="F42" s="5">
        <f t="shared" si="0"/>
        <v>7.3559553632429969E-2</v>
      </c>
      <c r="G42" s="5">
        <f t="shared" si="1"/>
        <v>8.2669095877932128E-2</v>
      </c>
      <c r="H42" s="1" t="s">
        <v>59</v>
      </c>
      <c r="I42" s="2">
        <v>2620</v>
      </c>
      <c r="J42" s="2">
        <v>158</v>
      </c>
      <c r="K42" s="2">
        <v>244</v>
      </c>
      <c r="L42" s="5">
        <f t="shared" si="2"/>
        <v>6.0305343511450379E-2</v>
      </c>
      <c r="M42" s="5">
        <f t="shared" si="3"/>
        <v>9.3129770992366412E-2</v>
      </c>
      <c r="N42" s="1" t="s">
        <v>67</v>
      </c>
      <c r="O42" s="2">
        <v>2088</v>
      </c>
      <c r="P42" s="2">
        <v>258</v>
      </c>
      <c r="Q42" s="2">
        <v>253</v>
      </c>
      <c r="R42" s="5">
        <f t="shared" si="4"/>
        <v>0.1235632183908046</v>
      </c>
      <c r="S42" s="5">
        <f t="shared" si="5"/>
        <v>0.12116858237547892</v>
      </c>
      <c r="T42" s="1" t="s">
        <v>67</v>
      </c>
      <c r="U42" s="2">
        <v>1997</v>
      </c>
      <c r="V42" s="2">
        <v>296</v>
      </c>
      <c r="W42" s="2">
        <v>276</v>
      </c>
      <c r="X42" s="5">
        <f t="shared" si="6"/>
        <v>0.14822233350025038</v>
      </c>
      <c r="Y42" s="5">
        <f t="shared" si="7"/>
        <v>0.13820731096644967</v>
      </c>
      <c r="Z42" s="1" t="s">
        <v>67</v>
      </c>
      <c r="AA42" s="6">
        <v>1909</v>
      </c>
      <c r="AB42" s="6">
        <v>359</v>
      </c>
      <c r="AC42" s="6"/>
      <c r="AD42" s="7">
        <v>0.14822233350025038</v>
      </c>
      <c r="AE42" s="7">
        <v>0.13820731096644967</v>
      </c>
    </row>
    <row r="43" spans="2:31" x14ac:dyDescent="0.4">
      <c r="B43" s="1" t="s">
        <v>68</v>
      </c>
      <c r="C43" s="2">
        <v>999</v>
      </c>
      <c r="D43" s="2">
        <v>113</v>
      </c>
      <c r="E43" s="2">
        <v>125</v>
      </c>
      <c r="F43" s="5">
        <f t="shared" si="0"/>
        <v>0.11311311311311312</v>
      </c>
      <c r="G43" s="5">
        <f t="shared" si="1"/>
        <v>0.12512512512512514</v>
      </c>
      <c r="H43" s="1" t="s">
        <v>60</v>
      </c>
      <c r="I43" s="2">
        <v>931</v>
      </c>
      <c r="J43" s="2">
        <v>104</v>
      </c>
      <c r="K43" s="2">
        <v>122</v>
      </c>
      <c r="L43" s="5">
        <f t="shared" si="2"/>
        <v>0.11170784103114931</v>
      </c>
      <c r="M43" s="5">
        <f t="shared" si="3"/>
        <v>0.13104189044038669</v>
      </c>
      <c r="N43" s="1" t="s">
        <v>69</v>
      </c>
      <c r="O43" s="2">
        <v>6600</v>
      </c>
      <c r="P43" s="2">
        <v>700</v>
      </c>
      <c r="Q43" s="2">
        <v>770</v>
      </c>
      <c r="R43" s="5">
        <f t="shared" si="4"/>
        <v>0.10606060606060606</v>
      </c>
      <c r="S43" s="5">
        <f t="shared" si="5"/>
        <v>0.11666666666666667</v>
      </c>
      <c r="T43" s="1" t="s">
        <v>69</v>
      </c>
      <c r="U43" s="2">
        <v>6391</v>
      </c>
      <c r="V43" s="2">
        <v>850</v>
      </c>
      <c r="W43" s="2">
        <v>830</v>
      </c>
      <c r="X43" s="5">
        <f t="shared" si="6"/>
        <v>0.13299953058989203</v>
      </c>
      <c r="Y43" s="5">
        <f t="shared" si="7"/>
        <v>0.12987012987012986</v>
      </c>
      <c r="Z43" s="1" t="s">
        <v>69</v>
      </c>
      <c r="AA43" s="6">
        <v>6232</v>
      </c>
      <c r="AB43" s="6">
        <v>1002</v>
      </c>
      <c r="AC43" s="6"/>
      <c r="AD43" s="7">
        <v>0.13299953058989203</v>
      </c>
      <c r="AE43" s="7">
        <v>0.12987012987012986</v>
      </c>
    </row>
    <row r="44" spans="2:31" x14ac:dyDescent="0.4">
      <c r="B44" s="1" t="s">
        <v>70</v>
      </c>
      <c r="C44" s="2">
        <v>1406</v>
      </c>
      <c r="D44" s="2">
        <v>93</v>
      </c>
      <c r="E44" s="2">
        <v>156</v>
      </c>
      <c r="F44" s="5">
        <f t="shared" si="0"/>
        <v>6.6145092460881932E-2</v>
      </c>
      <c r="G44" s="5">
        <f t="shared" si="1"/>
        <v>0.11095305832147938</v>
      </c>
      <c r="H44" s="1" t="s">
        <v>62</v>
      </c>
      <c r="I44" s="2">
        <v>1022</v>
      </c>
      <c r="J44" s="2">
        <v>131</v>
      </c>
      <c r="K44" s="2">
        <v>125</v>
      </c>
      <c r="L44" s="5">
        <f t="shared" si="2"/>
        <v>0.12818003913894324</v>
      </c>
      <c r="M44" s="5">
        <f t="shared" si="3"/>
        <v>0.1223091976516634</v>
      </c>
      <c r="N44" s="1" t="s">
        <v>71</v>
      </c>
      <c r="O44" s="2">
        <v>5698</v>
      </c>
      <c r="P44" s="2">
        <v>341</v>
      </c>
      <c r="Q44" s="2">
        <v>420</v>
      </c>
      <c r="R44" s="5">
        <f t="shared" si="4"/>
        <v>5.9845559845559844E-2</v>
      </c>
      <c r="S44" s="5">
        <f t="shared" si="5"/>
        <v>7.3710073710073709E-2</v>
      </c>
      <c r="T44" s="1" t="s">
        <v>71</v>
      </c>
      <c r="U44" s="2">
        <v>5679</v>
      </c>
      <c r="V44" s="2">
        <v>483</v>
      </c>
      <c r="W44" s="2">
        <v>606</v>
      </c>
      <c r="X44" s="5">
        <f t="shared" si="6"/>
        <v>8.5050184891706293E-2</v>
      </c>
      <c r="Y44" s="5">
        <f t="shared" si="7"/>
        <v>0.10670892762810354</v>
      </c>
      <c r="Z44" s="1" t="s">
        <v>71</v>
      </c>
      <c r="AA44" s="6">
        <v>5836</v>
      </c>
      <c r="AB44" s="6">
        <v>653</v>
      </c>
      <c r="AC44" s="6"/>
      <c r="AD44" s="7">
        <v>8.5050184891706293E-2</v>
      </c>
      <c r="AE44" s="7">
        <v>0.10670892762810354</v>
      </c>
    </row>
    <row r="45" spans="2:31" x14ac:dyDescent="0.4">
      <c r="B45" s="1" t="s">
        <v>48</v>
      </c>
      <c r="C45" s="2">
        <v>5913</v>
      </c>
      <c r="D45" s="2">
        <v>503</v>
      </c>
      <c r="E45" s="2">
        <v>551</v>
      </c>
      <c r="F45" s="5">
        <f t="shared" si="0"/>
        <v>8.5066801961779126E-2</v>
      </c>
      <c r="G45" s="5">
        <f t="shared" si="1"/>
        <v>9.318450870962286E-2</v>
      </c>
      <c r="H45" s="1" t="s">
        <v>64</v>
      </c>
      <c r="I45" s="2">
        <v>4140</v>
      </c>
      <c r="J45" s="2">
        <v>477</v>
      </c>
      <c r="K45" s="2">
        <v>427</v>
      </c>
      <c r="L45" s="5">
        <f t="shared" si="2"/>
        <v>0.11521739130434783</v>
      </c>
      <c r="M45" s="5">
        <f t="shared" si="3"/>
        <v>0.10314009661835749</v>
      </c>
      <c r="N45" s="1" t="s">
        <v>72</v>
      </c>
      <c r="O45" s="2">
        <v>871</v>
      </c>
      <c r="P45" s="2">
        <v>98</v>
      </c>
      <c r="Q45" s="2">
        <v>115</v>
      </c>
      <c r="R45" s="5">
        <f t="shared" si="4"/>
        <v>0.11251435132032148</v>
      </c>
      <c r="S45" s="5">
        <f t="shared" si="5"/>
        <v>0.13203214695752008</v>
      </c>
      <c r="T45" s="1" t="s">
        <v>72</v>
      </c>
      <c r="U45" s="2">
        <v>828</v>
      </c>
      <c r="V45" s="2">
        <v>124</v>
      </c>
      <c r="W45" s="2">
        <v>114</v>
      </c>
      <c r="X45" s="5">
        <f t="shared" si="6"/>
        <v>0.14975845410628019</v>
      </c>
      <c r="Y45" s="5">
        <f t="shared" si="7"/>
        <v>0.13768115942028986</v>
      </c>
      <c r="Z45" s="1" t="s">
        <v>72</v>
      </c>
      <c r="AA45" s="6">
        <v>785</v>
      </c>
      <c r="AB45" s="6">
        <v>142</v>
      </c>
      <c r="AC45" s="6"/>
      <c r="AD45" s="7">
        <v>0.14975845410628019</v>
      </c>
      <c r="AE45" s="7">
        <v>0.13768115942028986</v>
      </c>
    </row>
    <row r="46" spans="2:31" x14ac:dyDescent="0.4">
      <c r="B46" s="1" t="s">
        <v>49</v>
      </c>
      <c r="C46" s="2">
        <v>3515</v>
      </c>
      <c r="D46" s="2">
        <v>314</v>
      </c>
      <c r="E46" s="2">
        <v>332</v>
      </c>
      <c r="F46" s="5">
        <f t="shared" si="0"/>
        <v>8.9331436699857755E-2</v>
      </c>
      <c r="G46" s="5">
        <f t="shared" si="1"/>
        <v>9.4452347083926025E-2</v>
      </c>
      <c r="H46" s="1" t="s">
        <v>66</v>
      </c>
      <c r="I46" s="2">
        <v>6338</v>
      </c>
      <c r="J46" s="2">
        <v>488</v>
      </c>
      <c r="K46" s="2">
        <v>654</v>
      </c>
      <c r="L46" s="5">
        <f t="shared" si="2"/>
        <v>7.6995897759545601E-2</v>
      </c>
      <c r="M46" s="5">
        <f t="shared" si="3"/>
        <v>0.10318712527611233</v>
      </c>
      <c r="R46" s="5"/>
      <c r="S46" s="5"/>
      <c r="X46" s="5"/>
      <c r="Y46" s="5"/>
    </row>
    <row r="47" spans="2:31" x14ac:dyDescent="0.4">
      <c r="B47" s="1" t="s">
        <v>55</v>
      </c>
      <c r="C47" s="2">
        <v>3164</v>
      </c>
      <c r="D47" s="2">
        <v>141</v>
      </c>
      <c r="E47" s="2">
        <v>194</v>
      </c>
      <c r="F47" s="5">
        <f t="shared" si="0"/>
        <v>4.4563843236409606E-2</v>
      </c>
      <c r="G47" s="5">
        <f t="shared" si="1"/>
        <v>6.1314791403286981E-2</v>
      </c>
      <c r="H47" s="1" t="s">
        <v>67</v>
      </c>
      <c r="I47" s="2">
        <v>2214</v>
      </c>
      <c r="J47" s="2">
        <v>251</v>
      </c>
      <c r="K47" s="2">
        <v>256</v>
      </c>
      <c r="L47" s="5">
        <f t="shared" si="2"/>
        <v>0.11336946702800361</v>
      </c>
      <c r="M47" s="5">
        <f t="shared" si="3"/>
        <v>0.11562782294489611</v>
      </c>
      <c r="R47" s="5"/>
      <c r="S47" s="5"/>
      <c r="X47" s="5"/>
      <c r="Y47" s="5"/>
    </row>
    <row r="48" spans="2:31" x14ac:dyDescent="0.4">
      <c r="B48" s="1" t="s">
        <v>73</v>
      </c>
      <c r="C48" s="2">
        <v>1946</v>
      </c>
      <c r="D48" s="2">
        <v>112</v>
      </c>
      <c r="E48" s="2">
        <v>135</v>
      </c>
      <c r="F48" s="5">
        <f t="shared" si="0"/>
        <v>5.7553956834532377E-2</v>
      </c>
      <c r="G48" s="5">
        <f t="shared" si="1"/>
        <v>6.9373072970195279E-2</v>
      </c>
      <c r="H48" s="1" t="s">
        <v>74</v>
      </c>
      <c r="I48" s="2">
        <v>2730</v>
      </c>
      <c r="J48" s="2">
        <v>283</v>
      </c>
      <c r="K48" s="2">
        <v>322</v>
      </c>
      <c r="L48" s="5">
        <f t="shared" si="2"/>
        <v>0.10366300366300367</v>
      </c>
      <c r="M48" s="5">
        <f t="shared" si="3"/>
        <v>0.11794871794871795</v>
      </c>
      <c r="R48" s="5"/>
      <c r="S48" s="5"/>
      <c r="X48" s="5"/>
      <c r="Y48" s="5"/>
    </row>
    <row r="49" spans="2:25" x14ac:dyDescent="0.4">
      <c r="B49" s="1" t="s">
        <v>50</v>
      </c>
      <c r="C49" s="2">
        <v>3034</v>
      </c>
      <c r="D49" s="2">
        <v>163</v>
      </c>
      <c r="E49" s="2">
        <v>261</v>
      </c>
      <c r="F49" s="5">
        <f t="shared" si="0"/>
        <v>5.3724456163480552E-2</v>
      </c>
      <c r="G49" s="5">
        <f t="shared" si="1"/>
        <v>8.6025049439683587E-2</v>
      </c>
      <c r="H49" s="1" t="s">
        <v>69</v>
      </c>
      <c r="I49" s="2">
        <v>1942</v>
      </c>
      <c r="J49" s="2">
        <v>204</v>
      </c>
      <c r="K49" s="2">
        <v>209</v>
      </c>
      <c r="L49" s="5">
        <f t="shared" si="2"/>
        <v>0.10504634397528322</v>
      </c>
      <c r="M49" s="5">
        <f t="shared" si="3"/>
        <v>0.10762100926879506</v>
      </c>
      <c r="R49" s="5"/>
      <c r="S49" s="5"/>
      <c r="X49" s="5"/>
      <c r="Y49" s="5"/>
    </row>
    <row r="50" spans="2:25" x14ac:dyDescent="0.4">
      <c r="B50" s="1" t="s">
        <v>51</v>
      </c>
      <c r="C50" s="2">
        <v>1886</v>
      </c>
      <c r="D50" s="2">
        <v>131</v>
      </c>
      <c r="E50" s="2">
        <v>197</v>
      </c>
      <c r="F50" s="5">
        <f t="shared" si="0"/>
        <v>6.9459172852598089E-2</v>
      </c>
      <c r="G50" s="5">
        <f t="shared" si="1"/>
        <v>0.10445387062566278</v>
      </c>
      <c r="H50" s="1" t="s">
        <v>71</v>
      </c>
      <c r="I50" s="2">
        <v>5779</v>
      </c>
      <c r="J50" s="2">
        <v>242</v>
      </c>
      <c r="K50" s="2">
        <v>320</v>
      </c>
      <c r="L50" s="5">
        <f t="shared" si="2"/>
        <v>4.1875757051392973E-2</v>
      </c>
      <c r="M50" s="5">
        <f t="shared" si="3"/>
        <v>5.537290188613947E-2</v>
      </c>
      <c r="R50" s="5"/>
      <c r="S50" s="5"/>
      <c r="X50" s="5"/>
      <c r="Y50" s="5"/>
    </row>
    <row r="51" spans="2:25" x14ac:dyDescent="0.4">
      <c r="B51" s="1" t="s">
        <v>75</v>
      </c>
      <c r="C51" s="2">
        <v>2860</v>
      </c>
      <c r="D51" s="2">
        <v>166</v>
      </c>
      <c r="E51" s="2">
        <v>211</v>
      </c>
      <c r="F51" s="5">
        <f t="shared" si="0"/>
        <v>5.8041958041958039E-2</v>
      </c>
      <c r="G51" s="5">
        <f t="shared" si="1"/>
        <v>7.3776223776223782E-2</v>
      </c>
      <c r="H51" s="1" t="s">
        <v>76</v>
      </c>
      <c r="I51" s="2">
        <v>2130</v>
      </c>
      <c r="J51" s="2">
        <v>145</v>
      </c>
      <c r="K51" s="2">
        <v>174</v>
      </c>
      <c r="L51" s="5">
        <f t="shared" si="2"/>
        <v>6.8075117370892016E-2</v>
      </c>
      <c r="M51" s="5">
        <f t="shared" si="3"/>
        <v>8.1690140845070425E-2</v>
      </c>
      <c r="R51" s="5"/>
      <c r="S51" s="5"/>
      <c r="X51" s="5"/>
      <c r="Y51" s="5"/>
    </row>
    <row r="52" spans="2:25" x14ac:dyDescent="0.4">
      <c r="B52" s="1" t="s">
        <v>52</v>
      </c>
      <c r="C52" s="2">
        <v>3036</v>
      </c>
      <c r="D52" s="2">
        <v>168</v>
      </c>
      <c r="E52" s="2">
        <v>223</v>
      </c>
      <c r="F52" s="5">
        <f t="shared" si="0"/>
        <v>5.533596837944664E-2</v>
      </c>
      <c r="G52" s="5">
        <f t="shared" si="1"/>
        <v>7.3451910408432144E-2</v>
      </c>
      <c r="H52" s="1" t="s">
        <v>72</v>
      </c>
      <c r="I52" s="2">
        <v>907</v>
      </c>
      <c r="J52" s="2">
        <v>88</v>
      </c>
      <c r="K52" s="2">
        <v>98</v>
      </c>
      <c r="L52" s="5">
        <f t="shared" si="2"/>
        <v>9.7023153252480704E-2</v>
      </c>
      <c r="M52" s="5">
        <f t="shared" si="3"/>
        <v>0.10804851157662625</v>
      </c>
      <c r="R52" s="5"/>
      <c r="S52" s="5"/>
      <c r="X52" s="5"/>
      <c r="Y52" s="5"/>
    </row>
    <row r="53" spans="2:25" x14ac:dyDescent="0.4">
      <c r="B53" s="1" t="s">
        <v>77</v>
      </c>
      <c r="C53" s="2">
        <v>2344</v>
      </c>
      <c r="D53" s="2">
        <v>135</v>
      </c>
      <c r="E53" s="2">
        <v>147</v>
      </c>
      <c r="F53" s="5">
        <f t="shared" si="0"/>
        <v>5.7593856655290106E-2</v>
      </c>
      <c r="G53" s="5">
        <f t="shared" si="1"/>
        <v>6.2713310580204781E-2</v>
      </c>
      <c r="L53" s="5"/>
      <c r="M53" s="5"/>
      <c r="R53" s="5"/>
      <c r="S53" s="5"/>
      <c r="X53" s="5"/>
      <c r="Y53" s="5"/>
    </row>
    <row r="54" spans="2:25" x14ac:dyDescent="0.4">
      <c r="B54" s="1" t="s">
        <v>61</v>
      </c>
      <c r="C54" s="2">
        <v>4217</v>
      </c>
      <c r="D54" s="2">
        <v>200</v>
      </c>
      <c r="E54" s="2">
        <v>224</v>
      </c>
      <c r="F54" s="5">
        <f t="shared" si="0"/>
        <v>4.742708086317287E-2</v>
      </c>
      <c r="G54" s="5">
        <f t="shared" si="1"/>
        <v>5.3118330566753615E-2</v>
      </c>
      <c r="L54" s="5"/>
      <c r="M54" s="5"/>
      <c r="R54" s="5"/>
      <c r="S54" s="5"/>
      <c r="X54" s="5"/>
      <c r="Y54" s="5"/>
    </row>
    <row r="55" spans="2:25" x14ac:dyDescent="0.4">
      <c r="B55" s="1" t="s">
        <v>54</v>
      </c>
      <c r="C55" s="2">
        <v>5019</v>
      </c>
      <c r="D55" s="2">
        <v>204</v>
      </c>
      <c r="E55" s="2">
        <v>218</v>
      </c>
      <c r="F55" s="5">
        <f t="shared" si="0"/>
        <v>4.0645546921697549E-2</v>
      </c>
      <c r="G55" s="5">
        <f t="shared" si="1"/>
        <v>4.3434947200637578E-2</v>
      </c>
      <c r="L55" s="5"/>
      <c r="M55" s="5"/>
      <c r="R55" s="5"/>
      <c r="S55" s="5"/>
      <c r="X55" s="5"/>
      <c r="Y55" s="5"/>
    </row>
    <row r="56" spans="2:25" x14ac:dyDescent="0.4">
      <c r="B56" s="1" t="s">
        <v>78</v>
      </c>
      <c r="C56" s="2">
        <v>1971</v>
      </c>
      <c r="D56" s="2">
        <v>208</v>
      </c>
      <c r="E56" s="2">
        <v>230</v>
      </c>
      <c r="F56" s="5">
        <f t="shared" si="0"/>
        <v>0.10553018772196854</v>
      </c>
      <c r="G56" s="5">
        <f t="shared" si="1"/>
        <v>0.11669203450025367</v>
      </c>
      <c r="L56" s="5"/>
      <c r="M56" s="5"/>
      <c r="R56" s="5"/>
      <c r="S56" s="5"/>
      <c r="X56" s="5"/>
      <c r="Y56" s="5"/>
    </row>
    <row r="57" spans="2:25" x14ac:dyDescent="0.4">
      <c r="B57" s="1" t="s">
        <v>79</v>
      </c>
      <c r="C57" s="2">
        <v>3233</v>
      </c>
      <c r="D57" s="2">
        <v>336</v>
      </c>
      <c r="E57" s="2">
        <v>344</v>
      </c>
      <c r="F57" s="5">
        <f t="shared" si="0"/>
        <v>0.10392824002474482</v>
      </c>
      <c r="G57" s="5">
        <f t="shared" si="1"/>
        <v>0.10640272193009588</v>
      </c>
      <c r="L57" s="5"/>
      <c r="M57" s="5"/>
      <c r="R57" s="5"/>
      <c r="S57" s="5"/>
      <c r="X57" s="5"/>
      <c r="Y57" s="5"/>
    </row>
    <row r="58" spans="2:25" x14ac:dyDescent="0.4">
      <c r="B58" s="1" t="s">
        <v>58</v>
      </c>
      <c r="C58" s="2">
        <v>2210</v>
      </c>
      <c r="D58" s="2">
        <v>158</v>
      </c>
      <c r="E58" s="2">
        <v>167</v>
      </c>
      <c r="F58" s="5">
        <f t="shared" si="0"/>
        <v>7.1493212669683254E-2</v>
      </c>
      <c r="G58" s="5">
        <f t="shared" si="1"/>
        <v>7.5565610859728502E-2</v>
      </c>
      <c r="L58" s="5"/>
      <c r="M58" s="5"/>
      <c r="R58" s="5"/>
      <c r="S58" s="5"/>
      <c r="X58" s="5"/>
      <c r="Y58" s="5"/>
    </row>
    <row r="59" spans="2:25" x14ac:dyDescent="0.4">
      <c r="B59" s="1" t="s">
        <v>59</v>
      </c>
      <c r="C59" s="2">
        <v>2358</v>
      </c>
      <c r="D59" s="2">
        <v>143</v>
      </c>
      <c r="E59" s="2">
        <v>219</v>
      </c>
      <c r="F59" s="5">
        <f t="shared" si="0"/>
        <v>6.0644614079728584E-2</v>
      </c>
      <c r="G59" s="5">
        <f t="shared" si="1"/>
        <v>9.2875318066157758E-2</v>
      </c>
      <c r="L59" s="5"/>
      <c r="M59" s="5"/>
      <c r="R59" s="5"/>
      <c r="S59" s="5"/>
      <c r="X59" s="5"/>
      <c r="Y59" s="5"/>
    </row>
    <row r="60" spans="2:25" x14ac:dyDescent="0.4">
      <c r="B60" s="1" t="s">
        <v>60</v>
      </c>
      <c r="C60" s="2">
        <v>929</v>
      </c>
      <c r="D60" s="2">
        <v>76</v>
      </c>
      <c r="E60" s="2">
        <v>103</v>
      </c>
      <c r="F60" s="5">
        <f t="shared" si="0"/>
        <v>8.1808396124865443E-2</v>
      </c>
      <c r="G60" s="5">
        <f t="shared" si="1"/>
        <v>0.1108719052744887</v>
      </c>
      <c r="L60" s="5"/>
      <c r="M60" s="5"/>
      <c r="R60" s="5"/>
      <c r="S60" s="5"/>
      <c r="X60" s="5"/>
      <c r="Y60" s="5"/>
    </row>
    <row r="61" spans="2:25" x14ac:dyDescent="0.4">
      <c r="B61" s="1" t="s">
        <v>62</v>
      </c>
      <c r="C61" s="2">
        <v>1077</v>
      </c>
      <c r="D61" s="2">
        <v>109</v>
      </c>
      <c r="E61" s="2">
        <v>114</v>
      </c>
      <c r="F61" s="5">
        <f t="shared" si="0"/>
        <v>0.10120705663881151</v>
      </c>
      <c r="G61" s="5">
        <f t="shared" si="1"/>
        <v>0.10584958217270195</v>
      </c>
      <c r="L61" s="5"/>
      <c r="M61" s="5"/>
      <c r="R61" s="5"/>
      <c r="S61" s="5"/>
      <c r="X61" s="5"/>
      <c r="Y61" s="5"/>
    </row>
    <row r="62" spans="2:25" x14ac:dyDescent="0.4">
      <c r="B62" s="1" t="s">
        <v>80</v>
      </c>
      <c r="C62" s="2">
        <v>908</v>
      </c>
      <c r="D62" s="2">
        <v>89</v>
      </c>
      <c r="E62" s="2">
        <v>88</v>
      </c>
      <c r="F62" s="5">
        <f t="shared" si="0"/>
        <v>9.8017621145374448E-2</v>
      </c>
      <c r="G62" s="5">
        <f t="shared" si="1"/>
        <v>9.6916299559471369E-2</v>
      </c>
      <c r="L62" s="5"/>
      <c r="M62" s="5"/>
      <c r="R62" s="5"/>
      <c r="S62" s="5"/>
      <c r="X62" s="5"/>
      <c r="Y62" s="5"/>
    </row>
    <row r="63" spans="2:25" x14ac:dyDescent="0.4">
      <c r="B63" s="1" t="s">
        <v>64</v>
      </c>
      <c r="C63" s="2">
        <v>4309</v>
      </c>
      <c r="D63" s="2">
        <v>395</v>
      </c>
      <c r="E63" s="2">
        <v>393</v>
      </c>
      <c r="F63" s="5">
        <f t="shared" si="0"/>
        <v>9.1668600603388259E-2</v>
      </c>
      <c r="G63" s="5">
        <f t="shared" si="1"/>
        <v>9.1204455790206543E-2</v>
      </c>
      <c r="L63" s="5"/>
      <c r="M63" s="5"/>
      <c r="R63" s="5"/>
      <c r="S63" s="5"/>
      <c r="X63" s="5"/>
      <c r="Y63" s="5"/>
    </row>
    <row r="64" spans="2:25" x14ac:dyDescent="0.4">
      <c r="B64" s="1" t="s">
        <v>66</v>
      </c>
      <c r="C64" s="2">
        <v>5391</v>
      </c>
      <c r="D64" s="2">
        <v>335</v>
      </c>
      <c r="E64" s="2">
        <v>472</v>
      </c>
      <c r="F64" s="5">
        <f t="shared" si="0"/>
        <v>6.2140604711556295E-2</v>
      </c>
      <c r="G64" s="5">
        <f t="shared" si="1"/>
        <v>8.7553329623446488E-2</v>
      </c>
      <c r="L64" s="5"/>
      <c r="M64" s="5"/>
      <c r="R64" s="5"/>
      <c r="S64" s="5"/>
      <c r="X64" s="5"/>
      <c r="Y64" s="5"/>
    </row>
    <row r="65" spans="2:34" x14ac:dyDescent="0.4">
      <c r="B65" s="1" t="s">
        <v>67</v>
      </c>
      <c r="C65" s="2">
        <v>2250</v>
      </c>
      <c r="D65" s="2">
        <v>209</v>
      </c>
      <c r="E65" s="2">
        <v>213</v>
      </c>
      <c r="F65" s="5">
        <f t="shared" si="0"/>
        <v>9.2888888888888882E-2</v>
      </c>
      <c r="G65" s="5">
        <f t="shared" si="1"/>
        <v>9.4666666666666663E-2</v>
      </c>
      <c r="L65" s="5"/>
      <c r="M65" s="5"/>
      <c r="R65" s="5"/>
      <c r="S65" s="5"/>
      <c r="X65" s="5"/>
      <c r="Y65" s="5"/>
    </row>
    <row r="66" spans="2:34" x14ac:dyDescent="0.4">
      <c r="B66" s="1" t="s">
        <v>74</v>
      </c>
      <c r="C66" s="2">
        <v>2779</v>
      </c>
      <c r="D66" s="2">
        <v>236</v>
      </c>
      <c r="E66" s="2">
        <v>289</v>
      </c>
      <c r="F66" s="5">
        <f t="shared" si="0"/>
        <v>8.4922634041021947E-2</v>
      </c>
      <c r="G66" s="5">
        <f t="shared" si="1"/>
        <v>0.10399424253328536</v>
      </c>
      <c r="L66" s="5"/>
      <c r="M66" s="5"/>
      <c r="R66" s="5"/>
      <c r="S66" s="5"/>
      <c r="X66" s="5"/>
      <c r="Y66" s="5"/>
    </row>
    <row r="67" spans="2:34" x14ac:dyDescent="0.4">
      <c r="B67" s="1" t="s">
        <v>69</v>
      </c>
      <c r="C67" s="2">
        <v>1933</v>
      </c>
      <c r="D67" s="2">
        <v>169</v>
      </c>
      <c r="E67" s="2">
        <v>185</v>
      </c>
      <c r="F67" s="5">
        <f t="shared" si="0"/>
        <v>8.7428867046042427E-2</v>
      </c>
      <c r="G67" s="5">
        <f t="shared" si="1"/>
        <v>9.5706156233833425E-2</v>
      </c>
      <c r="L67" s="5"/>
      <c r="M67" s="5"/>
      <c r="R67" s="5"/>
      <c r="S67" s="5"/>
      <c r="X67" s="5"/>
      <c r="Y67" s="5"/>
    </row>
    <row r="68" spans="2:34" x14ac:dyDescent="0.4">
      <c r="B68" s="1" t="s">
        <v>71</v>
      </c>
      <c r="C68" s="2">
        <v>5942</v>
      </c>
      <c r="D68" s="2">
        <v>161</v>
      </c>
      <c r="E68" s="2">
        <v>241</v>
      </c>
      <c r="F68" s="5">
        <f t="shared" si="0"/>
        <v>2.7095254123190846E-2</v>
      </c>
      <c r="G68" s="5">
        <f t="shared" si="1"/>
        <v>4.0558734432850893E-2</v>
      </c>
      <c r="L68" s="5"/>
      <c r="M68" s="5"/>
      <c r="R68" s="5"/>
      <c r="S68" s="5"/>
      <c r="X68" s="5"/>
      <c r="Y68" s="5"/>
    </row>
    <row r="69" spans="2:34" x14ac:dyDescent="0.4">
      <c r="B69" s="1" t="s">
        <v>76</v>
      </c>
      <c r="C69" s="2">
        <v>2120</v>
      </c>
      <c r="D69" s="2">
        <v>123</v>
      </c>
      <c r="E69" s="2">
        <v>130</v>
      </c>
      <c r="F69" s="5">
        <f t="shared" si="0"/>
        <v>5.8018867924528303E-2</v>
      </c>
      <c r="G69" s="5">
        <f t="shared" si="1"/>
        <v>6.1320754716981132E-2</v>
      </c>
      <c r="L69" s="5"/>
      <c r="M69" s="5"/>
      <c r="R69" s="5"/>
      <c r="S69" s="5"/>
      <c r="X69" s="5"/>
      <c r="Y69" s="5"/>
    </row>
    <row r="70" spans="2:34" x14ac:dyDescent="0.4">
      <c r="B70" s="1" t="s">
        <v>81</v>
      </c>
      <c r="C70" s="2">
        <v>1862</v>
      </c>
      <c r="D70" s="2">
        <v>120</v>
      </c>
      <c r="E70" s="2">
        <v>164</v>
      </c>
      <c r="F70" s="5">
        <f t="shared" ref="F70:F72" si="8">D70/C70</f>
        <v>6.4446831364124602E-2</v>
      </c>
      <c r="G70" s="5">
        <f t="shared" ref="G70:G72" si="9">E70/C70</f>
        <v>8.8077336197636955E-2</v>
      </c>
      <c r="L70" s="5"/>
      <c r="M70" s="5"/>
      <c r="R70" s="5"/>
      <c r="S70" s="5"/>
      <c r="X70" s="5"/>
      <c r="Y70" s="5"/>
    </row>
    <row r="71" spans="2:34" x14ac:dyDescent="0.4">
      <c r="B71" s="1" t="s">
        <v>82</v>
      </c>
      <c r="C71" s="2">
        <v>869</v>
      </c>
      <c r="D71" s="2">
        <v>50</v>
      </c>
      <c r="E71" s="2">
        <v>72</v>
      </c>
      <c r="F71" s="5">
        <f t="shared" si="8"/>
        <v>5.7537399309551207E-2</v>
      </c>
      <c r="G71" s="5">
        <f t="shared" si="9"/>
        <v>8.2853855005753735E-2</v>
      </c>
      <c r="L71" s="5"/>
      <c r="M71" s="5"/>
      <c r="R71" s="5"/>
      <c r="S71" s="5"/>
      <c r="X71" s="5"/>
      <c r="Y71" s="5"/>
    </row>
    <row r="72" spans="2:34" x14ac:dyDescent="0.4">
      <c r="B72" s="1" t="s">
        <v>72</v>
      </c>
      <c r="C72" s="2">
        <v>925</v>
      </c>
      <c r="D72" s="2">
        <v>69</v>
      </c>
      <c r="E72" s="2">
        <v>77</v>
      </c>
      <c r="F72" s="5">
        <f t="shared" si="8"/>
        <v>7.4594594594594596E-2</v>
      </c>
      <c r="G72" s="5">
        <f t="shared" si="9"/>
        <v>8.324324324324324E-2</v>
      </c>
      <c r="L72" s="5"/>
      <c r="M72" s="5"/>
      <c r="R72" s="5"/>
      <c r="S72" s="5"/>
      <c r="X72" s="5"/>
      <c r="Y72" s="5"/>
      <c r="AA72" s="1" t="s">
        <v>83</v>
      </c>
      <c r="AG72" s="1" t="s">
        <v>83</v>
      </c>
    </row>
    <row r="73" spans="2:34" x14ac:dyDescent="0.4">
      <c r="F73" s="5"/>
      <c r="G73" s="5"/>
      <c r="L73" s="5"/>
      <c r="M73" s="5"/>
      <c r="R73" s="5"/>
      <c r="S73" s="5"/>
      <c r="X73" s="5"/>
      <c r="Y73" s="5"/>
      <c r="AA73" s="1" t="s">
        <v>6</v>
      </c>
      <c r="AB73" s="1" t="s">
        <v>7</v>
      </c>
      <c r="AG73" s="1" t="s">
        <v>6</v>
      </c>
      <c r="AH73" s="1" t="s">
        <v>7</v>
      </c>
    </row>
    <row r="74" spans="2:34" x14ac:dyDescent="0.4">
      <c r="B74" s="1" t="s">
        <v>84</v>
      </c>
      <c r="C74" s="2">
        <f>SUM(C6,C14:C19,C34)</f>
        <v>128185</v>
      </c>
      <c r="D74" s="2">
        <f t="shared" ref="D74:E74" si="10">SUM(D6,D14:D19,D34)</f>
        <v>8855</v>
      </c>
      <c r="E74" s="2">
        <f t="shared" si="10"/>
        <v>9742</v>
      </c>
      <c r="F74" s="5">
        <f t="shared" ref="F74:F80" si="11">D74/C74</f>
        <v>6.9079845535749113E-2</v>
      </c>
      <c r="G74" s="5">
        <f t="shared" ref="G74:G80" si="12">E74/C74</f>
        <v>7.5999531926512459E-2</v>
      </c>
      <c r="H74" s="1" t="s">
        <v>84</v>
      </c>
      <c r="I74" s="2">
        <f>SUM(I6,I15:I18)</f>
        <v>127854</v>
      </c>
      <c r="J74" s="2">
        <f t="shared" ref="J74:K74" si="13">SUM(J6,J15:J18)</f>
        <v>10660</v>
      </c>
      <c r="K74" s="2">
        <f t="shared" si="13"/>
        <v>11215</v>
      </c>
      <c r="L74" s="5">
        <f t="shared" ref="L74:L80" si="14">J74/I74</f>
        <v>8.3376351150531075E-2</v>
      </c>
      <c r="M74" s="5">
        <f t="shared" ref="M74:M80" si="15">K74/I74</f>
        <v>8.7717239976848591E-2</v>
      </c>
      <c r="N74" s="1" t="s">
        <v>84</v>
      </c>
      <c r="O74" s="2">
        <f>SUM(O6,O16:O19)</f>
        <v>128503</v>
      </c>
      <c r="P74" s="2">
        <f t="shared" ref="P74:Q74" si="16">SUM(P6,P16:P19)</f>
        <v>13202</v>
      </c>
      <c r="Q74" s="2">
        <f t="shared" si="16"/>
        <v>12609</v>
      </c>
      <c r="R74" s="5">
        <f t="shared" ref="R74:R80" si="17">P74/O74</f>
        <v>0.10273690108402138</v>
      </c>
      <c r="S74" s="5">
        <f t="shared" ref="S74:S80" si="18">Q74/O74</f>
        <v>9.8122222827482633E-2</v>
      </c>
      <c r="T74" s="1" t="s">
        <v>84</v>
      </c>
      <c r="U74" s="2">
        <f>SUM(U6,U16:U19)</f>
        <v>126589</v>
      </c>
      <c r="V74" s="2">
        <f t="shared" ref="V74:W74" si="19">SUM(V6,V16:V19)</f>
        <v>15564</v>
      </c>
      <c r="W74" s="2">
        <f t="shared" si="19"/>
        <v>13891</v>
      </c>
      <c r="X74" s="5">
        <f>V74/U74</f>
        <v>0.12294907140430843</v>
      </c>
      <c r="Y74" s="5">
        <f t="shared" ref="Y74:Y80" si="20">W74/U74</f>
        <v>0.10973307317381448</v>
      </c>
      <c r="Z74" s="1" t="s">
        <v>84</v>
      </c>
      <c r="AA74" s="2">
        <f>SUM(AA6,AA16:AA19)</f>
        <v>126205</v>
      </c>
      <c r="AB74" s="2">
        <f t="shared" ref="AB74:AC74" si="21">SUM(AB6,AB16:AB19)</f>
        <v>17387</v>
      </c>
      <c r="AC74" s="2">
        <f t="shared" si="21"/>
        <v>0</v>
      </c>
      <c r="AD74" s="5">
        <f>AB74/AA74</f>
        <v>0.13776791727744542</v>
      </c>
      <c r="AE74" s="5">
        <f t="shared" ref="AE74:AE80" si="22">AC74/AA74</f>
        <v>0</v>
      </c>
      <c r="AG74" s="5">
        <f>V74/J74-1</f>
        <v>0.46003752345215765</v>
      </c>
      <c r="AH74" s="5">
        <f>W74/K74-1</f>
        <v>0.23860900579580924</v>
      </c>
    </row>
    <row r="75" spans="2:34" x14ac:dyDescent="0.4">
      <c r="B75" s="1" t="s">
        <v>85</v>
      </c>
      <c r="C75" s="2">
        <f>SUM(C7,C9,C28:C33,C35:C38)</f>
        <v>101011</v>
      </c>
      <c r="D75" s="2">
        <f t="shared" ref="D75:E75" si="23">SUM(D7,D9,D28:D33,D35:D38)</f>
        <v>6944</v>
      </c>
      <c r="E75" s="2">
        <f t="shared" si="23"/>
        <v>7023</v>
      </c>
      <c r="F75" s="5">
        <f t="shared" si="11"/>
        <v>6.8744988169605295E-2</v>
      </c>
      <c r="G75" s="5">
        <f t="shared" si="12"/>
        <v>6.9527081208977243E-2</v>
      </c>
      <c r="H75" s="1" t="s">
        <v>85</v>
      </c>
      <c r="I75" s="2">
        <f>SUM(I7,I9,I21:I29)</f>
        <v>102393</v>
      </c>
      <c r="J75" s="2">
        <f t="shared" ref="J75:K75" si="24">SUM(J7,J9,J21:J29)</f>
        <v>8788</v>
      </c>
      <c r="K75" s="2">
        <f t="shared" si="24"/>
        <v>8196</v>
      </c>
      <c r="L75" s="5">
        <f t="shared" si="14"/>
        <v>8.5826179523990895E-2</v>
      </c>
      <c r="M75" s="5">
        <f t="shared" si="15"/>
        <v>8.0044534294336528E-2</v>
      </c>
      <c r="N75" s="1" t="s">
        <v>85</v>
      </c>
      <c r="O75" s="2">
        <f>SUM(O7,O9,O15,O22:O25)</f>
        <v>103112</v>
      </c>
      <c r="P75" s="2">
        <f t="shared" ref="P75:Q75" si="25">SUM(P7,P9,P15,P22:P25)</f>
        <v>10121</v>
      </c>
      <c r="Q75" s="2">
        <f t="shared" si="25"/>
        <v>8968</v>
      </c>
      <c r="R75" s="5">
        <f t="shared" si="17"/>
        <v>9.8155403832725585E-2</v>
      </c>
      <c r="S75" s="5">
        <f t="shared" si="18"/>
        <v>8.6973388160446891E-2</v>
      </c>
      <c r="T75" s="1" t="s">
        <v>85</v>
      </c>
      <c r="U75" s="2">
        <f>SUM(U7,U9,U15,U22:U25)</f>
        <v>103912</v>
      </c>
      <c r="V75" s="2">
        <f>SUM(V7,V9,V15,V22:V25)</f>
        <v>12443</v>
      </c>
      <c r="W75" s="2">
        <f t="shared" ref="W75" si="26">SUM(W7,W9,W15,W22:W25)</f>
        <v>10077</v>
      </c>
      <c r="X75" s="5">
        <f t="shared" ref="X75:X80" si="27">V75/U75</f>
        <v>0.11974555393024867</v>
      </c>
      <c r="Y75" s="5">
        <f t="shared" si="20"/>
        <v>9.6976287627992916E-2</v>
      </c>
      <c r="Z75" s="1" t="s">
        <v>85</v>
      </c>
      <c r="AA75" s="2">
        <f>SUM(AA7,AA9,AA15,AA22:AA25)</f>
        <v>103353</v>
      </c>
      <c r="AB75" s="2">
        <f>SUM(AB7,AB9,AB15,AB22:AB25)</f>
        <v>13994</v>
      </c>
      <c r="AC75" s="2">
        <f t="shared" ref="AC75" si="28">SUM(AC7,AC9,AC15,AC22:AC25)</f>
        <v>0</v>
      </c>
      <c r="AD75" s="5">
        <f t="shared" ref="AD75:AD80" si="29">AB75/AA75</f>
        <v>0.13540003676719592</v>
      </c>
      <c r="AE75" s="5">
        <f t="shared" si="22"/>
        <v>0</v>
      </c>
      <c r="AG75" s="5">
        <f t="shared" ref="AG75:AH80" si="30">V75/J75-1</f>
        <v>0.4159080564406008</v>
      </c>
      <c r="AH75" s="5">
        <f t="shared" si="30"/>
        <v>0.22950219619326506</v>
      </c>
    </row>
    <row r="76" spans="2:34" x14ac:dyDescent="0.4">
      <c r="B76" s="1" t="s">
        <v>86</v>
      </c>
      <c r="C76" s="2">
        <f>SUM(C8,C63:C72)</f>
        <v>114795</v>
      </c>
      <c r="D76" s="2">
        <f t="shared" ref="D76:E76" si="31">SUM(D8,D63:D72)</f>
        <v>6463</v>
      </c>
      <c r="E76" s="2">
        <f t="shared" si="31"/>
        <v>7974</v>
      </c>
      <c r="F76" s="5">
        <f t="shared" si="11"/>
        <v>5.6300361514003222E-2</v>
      </c>
      <c r="G76" s="5">
        <f t="shared" si="12"/>
        <v>6.9462955703645635E-2</v>
      </c>
      <c r="H76" s="1" t="s">
        <v>86</v>
      </c>
      <c r="I76" s="2">
        <f>SUM(I8,I45:I52)</f>
        <v>116257</v>
      </c>
      <c r="J76" s="2">
        <f t="shared" ref="J76:K76" si="32">SUM(J8,J45:J52)</f>
        <v>8498</v>
      </c>
      <c r="K76" s="2">
        <f t="shared" si="32"/>
        <v>10048</v>
      </c>
      <c r="L76" s="5">
        <f t="shared" si="14"/>
        <v>7.3096673748677496E-2</v>
      </c>
      <c r="M76" s="5">
        <f t="shared" si="15"/>
        <v>8.6429204262969114E-2</v>
      </c>
      <c r="N76" s="1" t="s">
        <v>86</v>
      </c>
      <c r="O76" s="2">
        <f>SUM(O8,O40:O45)</f>
        <v>117100</v>
      </c>
      <c r="P76" s="2">
        <f t="shared" ref="P76:Q76" si="33">SUM(P8,P40:P45)</f>
        <v>10541</v>
      </c>
      <c r="Q76" s="2">
        <f t="shared" si="33"/>
        <v>11467</v>
      </c>
      <c r="R76" s="5">
        <f t="shared" si="17"/>
        <v>9.0017079419299748E-2</v>
      </c>
      <c r="S76" s="5">
        <f t="shared" si="18"/>
        <v>9.7924850555081128E-2</v>
      </c>
      <c r="T76" s="1" t="s">
        <v>86</v>
      </c>
      <c r="U76" s="2">
        <f>SUM(U8,U40:U45)</f>
        <v>118272</v>
      </c>
      <c r="V76" s="2">
        <f t="shared" ref="V76:W76" si="34">SUM(V8,V40:V45)</f>
        <v>13489</v>
      </c>
      <c r="W76" s="2">
        <f t="shared" si="34"/>
        <v>13610</v>
      </c>
      <c r="X76" s="5">
        <f t="shared" si="27"/>
        <v>0.11405066287878787</v>
      </c>
      <c r="Y76" s="5">
        <f t="shared" si="20"/>
        <v>0.11507372835497835</v>
      </c>
      <c r="Z76" s="1" t="s">
        <v>86</v>
      </c>
      <c r="AA76" s="2">
        <f>SUM(AA8,AA40:AA45)</f>
        <v>119783</v>
      </c>
      <c r="AB76" s="2">
        <f>SUM(AB8,AB40:AB45)</f>
        <v>16745</v>
      </c>
      <c r="AC76" s="2">
        <f t="shared" ref="AC76" si="35">SUM(AC8,AC40:AC45)</f>
        <v>0</v>
      </c>
      <c r="AD76" s="5">
        <f t="shared" si="29"/>
        <v>0.13979446165148643</v>
      </c>
      <c r="AE76" s="5">
        <f t="shared" si="22"/>
        <v>0</v>
      </c>
      <c r="AG76" s="5">
        <f t="shared" si="30"/>
        <v>0.58731466227347617</v>
      </c>
      <c r="AH76" s="5">
        <f t="shared" si="30"/>
        <v>0.3544984076433122</v>
      </c>
    </row>
    <row r="77" spans="2:34" x14ac:dyDescent="0.4">
      <c r="B77" s="1" t="s">
        <v>87</v>
      </c>
      <c r="C77" s="2">
        <f>SUM(C10,C20:C27,C39:C44)</f>
        <v>54636</v>
      </c>
      <c r="D77" s="2">
        <f t="shared" ref="D77:E77" si="36">SUM(D10,D20:D27,D39:D44)</f>
        <v>4310</v>
      </c>
      <c r="E77" s="2">
        <f t="shared" si="36"/>
        <v>4982</v>
      </c>
      <c r="F77" s="5">
        <f t="shared" si="11"/>
        <v>7.8885716377480056E-2</v>
      </c>
      <c r="G77" s="5">
        <f t="shared" si="12"/>
        <v>9.1185299070210113E-2</v>
      </c>
      <c r="H77" s="1" t="s">
        <v>87</v>
      </c>
      <c r="I77" s="2">
        <f>SUM(I10,I14,I19:I20,I30:I32)</f>
        <v>55134</v>
      </c>
      <c r="J77" s="2">
        <f t="shared" ref="J77:K77" si="37">SUM(J10,J14,J19:J20,J30:J32)</f>
        <v>5431</v>
      </c>
      <c r="K77" s="2">
        <f t="shared" si="37"/>
        <v>5828</v>
      </c>
      <c r="L77" s="5">
        <f t="shared" si="14"/>
        <v>9.8505459426125444E-2</v>
      </c>
      <c r="M77" s="5">
        <f t="shared" si="15"/>
        <v>0.10570609787064243</v>
      </c>
      <c r="N77" s="1" t="s">
        <v>87</v>
      </c>
      <c r="O77" s="2">
        <f>SUM(O10,O14,O20:O21,O26:O28)</f>
        <v>53728</v>
      </c>
      <c r="P77" s="2">
        <f t="shared" ref="P77:Q77" si="38">SUM(P10,P14,P20:P21,P26:P28)</f>
        <v>6346</v>
      </c>
      <c r="Q77" s="2">
        <f t="shared" si="38"/>
        <v>6232</v>
      </c>
      <c r="R77" s="5">
        <f t="shared" si="17"/>
        <v>0.11811346039309113</v>
      </c>
      <c r="S77" s="5">
        <f t="shared" si="18"/>
        <v>0.11599166170339488</v>
      </c>
      <c r="T77" s="1" t="s">
        <v>87</v>
      </c>
      <c r="U77" s="2">
        <f>SUM(U10,U14,U20:U21,U26:U28)</f>
        <v>52243</v>
      </c>
      <c r="V77" s="2">
        <f t="shared" ref="V77:W77" si="39">SUM(V10,V14,V20:V21,V26:V28)</f>
        <v>7406</v>
      </c>
      <c r="W77" s="2">
        <f t="shared" si="39"/>
        <v>6655</v>
      </c>
      <c r="X77" s="5">
        <f t="shared" si="27"/>
        <v>0.1417606186474743</v>
      </c>
      <c r="Y77" s="5">
        <f t="shared" si="20"/>
        <v>0.12738548705089678</v>
      </c>
      <c r="Z77" s="1" t="s">
        <v>87</v>
      </c>
      <c r="AA77" s="2">
        <f>SUM(AA10,AA14,AA20:AA21,AA26:AA28)</f>
        <v>50764</v>
      </c>
      <c r="AB77" s="2">
        <f t="shared" ref="AB77:AC77" si="40">SUM(AB10,AB14,AB20:AB21,AB26:AB28)</f>
        <v>8397</v>
      </c>
      <c r="AC77" s="2">
        <f t="shared" si="40"/>
        <v>0</v>
      </c>
      <c r="AD77" s="5">
        <f t="shared" si="29"/>
        <v>0.1654124970451501</v>
      </c>
      <c r="AE77" s="5">
        <f t="shared" si="22"/>
        <v>0</v>
      </c>
      <c r="AG77" s="5">
        <f t="shared" si="30"/>
        <v>0.36365310255938144</v>
      </c>
      <c r="AH77" s="5">
        <f t="shared" si="30"/>
        <v>0.14190116678105702</v>
      </c>
    </row>
    <row r="78" spans="2:34" x14ac:dyDescent="0.4">
      <c r="B78" s="1" t="s">
        <v>88</v>
      </c>
      <c r="C78" s="2">
        <f>SUM(C11:C12,C45:C55)</f>
        <v>74826</v>
      </c>
      <c r="D78" s="2">
        <f t="shared" ref="D78:E78" si="41">SUM(D11:D12,D45:D55)</f>
        <v>4428</v>
      </c>
      <c r="E78" s="2">
        <f t="shared" si="41"/>
        <v>5268</v>
      </c>
      <c r="F78" s="5">
        <f t="shared" si="11"/>
        <v>5.9177291315852781E-2</v>
      </c>
      <c r="G78" s="5">
        <f t="shared" si="12"/>
        <v>7.0403335738914274E-2</v>
      </c>
      <c r="H78" s="1" t="s">
        <v>88</v>
      </c>
      <c r="I78" s="2">
        <f>SUM(I11:I12,I33:I40)</f>
        <v>76303</v>
      </c>
      <c r="J78" s="2">
        <f t="shared" ref="J78:K78" si="42">SUM(J11:J12,J33:J40)</f>
        <v>5581</v>
      </c>
      <c r="K78" s="2">
        <f t="shared" si="42"/>
        <v>6416</v>
      </c>
      <c r="L78" s="5">
        <f t="shared" si="14"/>
        <v>7.3142602518904892E-2</v>
      </c>
      <c r="M78" s="5">
        <f t="shared" si="15"/>
        <v>8.4085815760848198E-2</v>
      </c>
      <c r="N78" s="1" t="s">
        <v>88</v>
      </c>
      <c r="O78" s="2">
        <f>SUM(O11:O12,O29:O35)</f>
        <v>77279</v>
      </c>
      <c r="P78" s="2">
        <f t="shared" ref="P78:Q78" si="43">SUM(P11:P12,P29:P35)</f>
        <v>6885</v>
      </c>
      <c r="Q78" s="2">
        <f t="shared" si="43"/>
        <v>7263</v>
      </c>
      <c r="R78" s="5">
        <f t="shared" si="17"/>
        <v>8.9092767763558012E-2</v>
      </c>
      <c r="S78" s="5">
        <f t="shared" si="18"/>
        <v>9.3984135405478855E-2</v>
      </c>
      <c r="T78" s="1" t="s">
        <v>88</v>
      </c>
      <c r="U78" s="2">
        <f>SUM(U11:U12,U29:U35)</f>
        <v>77390</v>
      </c>
      <c r="V78" s="2">
        <f t="shared" ref="V78:W78" si="44">SUM(V11:V12,V29:V35)</f>
        <v>8595</v>
      </c>
      <c r="W78" s="2">
        <f t="shared" si="44"/>
        <v>8325</v>
      </c>
      <c r="X78" s="5">
        <f t="shared" si="27"/>
        <v>0.11106086057630185</v>
      </c>
      <c r="Y78" s="5">
        <f t="shared" si="20"/>
        <v>0.107572037730973</v>
      </c>
      <c r="Z78" s="1" t="s">
        <v>88</v>
      </c>
      <c r="AA78" s="2">
        <f>SUM(AA11:AA12,AA29:AA35)</f>
        <v>79345</v>
      </c>
      <c r="AB78" s="2">
        <f t="shared" ref="AB78:AC78" si="45">SUM(AB11:AB12,AB29:AB35)</f>
        <v>10404</v>
      </c>
      <c r="AC78" s="2">
        <f t="shared" si="45"/>
        <v>0</v>
      </c>
      <c r="AD78" s="5">
        <f t="shared" si="29"/>
        <v>0.13112357426428886</v>
      </c>
      <c r="AE78" s="5">
        <f t="shared" si="22"/>
        <v>0</v>
      </c>
      <c r="AG78" s="5">
        <f t="shared" si="30"/>
        <v>0.54004658663321981</v>
      </c>
      <c r="AH78" s="5">
        <f t="shared" si="30"/>
        <v>0.29753740648379057</v>
      </c>
    </row>
    <row r="79" spans="2:34" x14ac:dyDescent="0.4">
      <c r="B79" s="1" t="s">
        <v>89</v>
      </c>
      <c r="C79" s="2">
        <f>SUM(C13,C56:C62)</f>
        <v>30920</v>
      </c>
      <c r="D79" s="2">
        <f t="shared" ref="D79:E79" si="46">SUM(D13,D56:D62)</f>
        <v>2337</v>
      </c>
      <c r="E79" s="2">
        <f t="shared" si="46"/>
        <v>2601</v>
      </c>
      <c r="F79" s="5">
        <f t="shared" si="11"/>
        <v>7.5582147477360931E-2</v>
      </c>
      <c r="G79" s="5">
        <f t="shared" si="12"/>
        <v>8.4120310478654592E-2</v>
      </c>
      <c r="H79" s="1" t="s">
        <v>89</v>
      </c>
      <c r="I79" s="2">
        <f>SUM(I13,I41:I44)</f>
        <v>31166</v>
      </c>
      <c r="J79" s="2">
        <f t="shared" ref="J79:K79" si="47">SUM(J13,J41:J44)</f>
        <v>2843</v>
      </c>
      <c r="K79" s="2">
        <f t="shared" si="47"/>
        <v>3061</v>
      </c>
      <c r="L79" s="5">
        <f t="shared" si="14"/>
        <v>9.1221202592568829E-2</v>
      </c>
      <c r="M79" s="5">
        <f t="shared" si="15"/>
        <v>9.8216004620419683E-2</v>
      </c>
      <c r="N79" s="1" t="s">
        <v>89</v>
      </c>
      <c r="O79" s="2">
        <f>SUM(O13,O36:O39)</f>
        <v>31705</v>
      </c>
      <c r="P79" s="2">
        <f t="shared" ref="P79:Q79" si="48">SUM(P13,P36:P39)</f>
        <v>3442</v>
      </c>
      <c r="Q79" s="2">
        <f t="shared" si="48"/>
        <v>3394</v>
      </c>
      <c r="R79" s="5">
        <f t="shared" si="17"/>
        <v>0.10856331808862955</v>
      </c>
      <c r="S79" s="5">
        <f t="shared" si="18"/>
        <v>0.10704936129947958</v>
      </c>
      <c r="T79" s="1" t="s">
        <v>89</v>
      </c>
      <c r="U79" s="2">
        <f>SUM(U13,U36:U39)</f>
        <v>30835</v>
      </c>
      <c r="V79" s="2">
        <f t="shared" ref="V79:W79" si="49">SUM(V13,V36:V39)</f>
        <v>4083</v>
      </c>
      <c r="W79" s="2">
        <f t="shared" si="49"/>
        <v>3825</v>
      </c>
      <c r="X79" s="5">
        <f t="shared" si="27"/>
        <v>0.13241446408302254</v>
      </c>
      <c r="Y79" s="5">
        <f t="shared" si="20"/>
        <v>0.1240473487919572</v>
      </c>
      <c r="Z79" s="1" t="s">
        <v>89</v>
      </c>
      <c r="AA79" s="2">
        <f>SUM(AA13,AA36:AA39)</f>
        <v>30199</v>
      </c>
      <c r="AB79" s="2">
        <f t="shared" ref="AB79:AC79" si="50">SUM(AB13,AB36:AB39)</f>
        <v>4825</v>
      </c>
      <c r="AC79" s="2">
        <f t="shared" si="50"/>
        <v>0</v>
      </c>
      <c r="AD79" s="5">
        <f t="shared" si="29"/>
        <v>0.15977350243385544</v>
      </c>
      <c r="AE79" s="5">
        <f t="shared" si="22"/>
        <v>0</v>
      </c>
      <c r="AG79" s="5">
        <f t="shared" si="30"/>
        <v>0.43615898698557864</v>
      </c>
      <c r="AH79" s="5">
        <f t="shared" si="30"/>
        <v>0.24959163672002616</v>
      </c>
    </row>
    <row r="80" spans="2:34" x14ac:dyDescent="0.4">
      <c r="B80" s="1" t="s">
        <v>90</v>
      </c>
      <c r="C80" s="2">
        <f>SUM(C74:C79)</f>
        <v>504373</v>
      </c>
      <c r="D80" s="2">
        <f t="shared" ref="D80:E80" si="51">SUM(D74:D79)</f>
        <v>33337</v>
      </c>
      <c r="E80" s="2">
        <f t="shared" si="51"/>
        <v>37590</v>
      </c>
      <c r="F80" s="5">
        <f t="shared" si="11"/>
        <v>6.6095925039603626E-2</v>
      </c>
      <c r="G80" s="5">
        <f t="shared" si="12"/>
        <v>7.4528176567738552E-2</v>
      </c>
      <c r="H80" s="1" t="s">
        <v>90</v>
      </c>
      <c r="I80" s="2">
        <f>SUM(I74:I79)</f>
        <v>509107</v>
      </c>
      <c r="J80" s="2">
        <f t="shared" ref="J80:K80" si="52">SUM(J74:J79)</f>
        <v>41801</v>
      </c>
      <c r="K80" s="2">
        <f t="shared" si="52"/>
        <v>44764</v>
      </c>
      <c r="L80" s="5">
        <f t="shared" si="14"/>
        <v>8.2106511990603148E-2</v>
      </c>
      <c r="M80" s="5">
        <f t="shared" si="15"/>
        <v>8.7926506608630411E-2</v>
      </c>
      <c r="N80" s="1" t="s">
        <v>90</v>
      </c>
      <c r="O80" s="2">
        <f>SUM(O74:O79)</f>
        <v>511427</v>
      </c>
      <c r="P80" s="2">
        <f t="shared" ref="P80:Q80" si="53">SUM(P74:P79)</f>
        <v>50537</v>
      </c>
      <c r="Q80" s="2">
        <f t="shared" si="53"/>
        <v>49933</v>
      </c>
      <c r="R80" s="5">
        <f t="shared" si="17"/>
        <v>9.8815666752048684E-2</v>
      </c>
      <c r="S80" s="5">
        <f t="shared" si="18"/>
        <v>9.7634657536657232E-2</v>
      </c>
      <c r="T80" s="1" t="s">
        <v>90</v>
      </c>
      <c r="U80" s="2">
        <f>SUM(U74:U79)</f>
        <v>509241</v>
      </c>
      <c r="V80" s="2">
        <f t="shared" ref="V80:W80" si="54">SUM(V74:V79)</f>
        <v>61580</v>
      </c>
      <c r="W80" s="2">
        <f t="shared" si="54"/>
        <v>56383</v>
      </c>
      <c r="X80" s="5">
        <f t="shared" si="27"/>
        <v>0.1209250629858947</v>
      </c>
      <c r="Y80" s="5">
        <f t="shared" si="20"/>
        <v>0.11071967889466873</v>
      </c>
      <c r="Z80" s="1" t="s">
        <v>90</v>
      </c>
      <c r="AA80" s="2">
        <f>SUM(AA74:AA79)</f>
        <v>509649</v>
      </c>
      <c r="AB80" s="2">
        <f t="shared" ref="AB80:AC80" si="55">SUM(AB74:AB79)</f>
        <v>71752</v>
      </c>
      <c r="AC80" s="2">
        <f t="shared" si="55"/>
        <v>0</v>
      </c>
      <c r="AD80" s="5">
        <f t="shared" si="29"/>
        <v>0.14078709072322323</v>
      </c>
      <c r="AE80" s="5">
        <f t="shared" si="22"/>
        <v>0</v>
      </c>
      <c r="AG80" s="5">
        <f t="shared" si="30"/>
        <v>0.47317049831343749</v>
      </c>
      <c r="AH80" s="5">
        <f t="shared" si="30"/>
        <v>0.25956125457957291</v>
      </c>
    </row>
    <row r="81" spans="2:31" x14ac:dyDescent="0.4">
      <c r="C81" s="2" t="str">
        <f>IF(C80=C5,"OK","ERA")</f>
        <v>OK</v>
      </c>
      <c r="D81" s="2" t="str">
        <f t="shared" ref="D81:E81" si="56">IF(D80=D5,"OK","ERA")</f>
        <v>OK</v>
      </c>
      <c r="E81" s="2" t="str">
        <f t="shared" si="56"/>
        <v>OK</v>
      </c>
      <c r="I81" s="2" t="str">
        <f>IF(I80=I5,"OK","ERA")</f>
        <v>OK</v>
      </c>
      <c r="J81" s="2" t="str">
        <f t="shared" ref="J81:K81" si="57">IF(J80=J5,"OK","ERA")</f>
        <v>OK</v>
      </c>
      <c r="K81" s="2" t="str">
        <f t="shared" si="57"/>
        <v>OK</v>
      </c>
      <c r="O81" s="2" t="str">
        <f>IF(O80=O5,"OK","ERA")</f>
        <v>OK</v>
      </c>
      <c r="P81" s="2" t="str">
        <f t="shared" ref="P81:Q81" si="58">IF(P80=P5,"OK","ERA")</f>
        <v>OK</v>
      </c>
      <c r="Q81" s="2" t="str">
        <f t="shared" si="58"/>
        <v>OK</v>
      </c>
      <c r="U81" s="2" t="str">
        <f>IF(U80=U5,"OK","ERA")</f>
        <v>OK</v>
      </c>
      <c r="V81" s="2" t="str">
        <f t="shared" ref="V81:W81" si="59">IF(V80=V5,"OK","ERA")</f>
        <v>OK</v>
      </c>
      <c r="W81" s="2" t="str">
        <f t="shared" si="59"/>
        <v>OK</v>
      </c>
      <c r="AA81" s="2" t="str">
        <f>IF(AA80=AA5,"OK","ERA")</f>
        <v>OK</v>
      </c>
      <c r="AB81" s="2" t="str">
        <f t="shared" ref="AB81:AC81" si="60">IF(AB80=AB5,"OK","ERA")</f>
        <v>OK</v>
      </c>
      <c r="AC81" s="2" t="str">
        <f t="shared" si="60"/>
        <v>OK</v>
      </c>
      <c r="AD81" s="2"/>
      <c r="AE81" s="2"/>
    </row>
    <row r="84" spans="2:31" x14ac:dyDescent="0.4">
      <c r="B84" s="1" t="s">
        <v>91</v>
      </c>
    </row>
    <row r="85" spans="2:31" x14ac:dyDescent="0.4">
      <c r="B85" s="1" t="s">
        <v>92</v>
      </c>
      <c r="G85" s="1" t="s">
        <v>93</v>
      </c>
      <c r="H85" s="2"/>
    </row>
    <row r="86" spans="2:31" ht="112.5" x14ac:dyDescent="0.4">
      <c r="C86" s="2" t="s">
        <v>3</v>
      </c>
      <c r="D86" s="2" t="s">
        <v>94</v>
      </c>
      <c r="E86" s="3" t="s">
        <v>95</v>
      </c>
      <c r="G86" s="1"/>
      <c r="H86" s="2" t="s">
        <v>1</v>
      </c>
      <c r="I86" s="2" t="s">
        <v>3</v>
      </c>
      <c r="J86" s="3" t="s">
        <v>96</v>
      </c>
    </row>
    <row r="87" spans="2:31" x14ac:dyDescent="0.4">
      <c r="B87" s="1" t="s">
        <v>84</v>
      </c>
      <c r="C87" s="2">
        <v>15564</v>
      </c>
      <c r="D87" s="2">
        <f>AB74</f>
        <v>17387</v>
      </c>
      <c r="E87" s="5">
        <f>AD74</f>
        <v>0.13776791727744542</v>
      </c>
      <c r="G87" s="1" t="s">
        <v>84</v>
      </c>
      <c r="H87" s="2">
        <f>K74</f>
        <v>11215</v>
      </c>
      <c r="I87" s="2">
        <f>W74</f>
        <v>13891</v>
      </c>
      <c r="J87" s="5">
        <f>Y74</f>
        <v>0.10973307317381448</v>
      </c>
    </row>
    <row r="88" spans="2:31" x14ac:dyDescent="0.4">
      <c r="B88" s="1" t="s">
        <v>85</v>
      </c>
      <c r="C88" s="2">
        <v>12443</v>
      </c>
      <c r="D88" s="2">
        <f t="shared" ref="D88:D93" si="61">AB75</f>
        <v>13994</v>
      </c>
      <c r="E88" s="5">
        <f t="shared" ref="E88:E93" si="62">AD75</f>
        <v>0.13540003676719592</v>
      </c>
      <c r="G88" s="1" t="s">
        <v>85</v>
      </c>
      <c r="H88" s="2">
        <f t="shared" ref="H88:H93" si="63">K75</f>
        <v>8196</v>
      </c>
      <c r="I88" s="2">
        <f t="shared" ref="I88:I93" si="64">W75</f>
        <v>10077</v>
      </c>
      <c r="J88" s="5">
        <f t="shared" ref="J88:J93" si="65">Y75</f>
        <v>9.6976287627992916E-2</v>
      </c>
    </row>
    <row r="89" spans="2:31" x14ac:dyDescent="0.4">
      <c r="B89" s="1" t="s">
        <v>86</v>
      </c>
      <c r="C89" s="2">
        <v>13489</v>
      </c>
      <c r="D89" s="2">
        <f t="shared" si="61"/>
        <v>16745</v>
      </c>
      <c r="E89" s="5">
        <f t="shared" si="62"/>
        <v>0.13979446165148643</v>
      </c>
      <c r="G89" s="1" t="s">
        <v>86</v>
      </c>
      <c r="H89" s="2">
        <f>K76</f>
        <v>10048</v>
      </c>
      <c r="I89" s="2">
        <f t="shared" si="64"/>
        <v>13610</v>
      </c>
      <c r="J89" s="5">
        <f t="shared" si="65"/>
        <v>0.11507372835497835</v>
      </c>
    </row>
    <row r="90" spans="2:31" x14ac:dyDescent="0.4">
      <c r="B90" s="1" t="s">
        <v>87</v>
      </c>
      <c r="C90" s="2">
        <v>7406</v>
      </c>
      <c r="D90" s="2">
        <f t="shared" si="61"/>
        <v>8397</v>
      </c>
      <c r="E90" s="5">
        <f t="shared" si="62"/>
        <v>0.1654124970451501</v>
      </c>
      <c r="G90" s="1" t="s">
        <v>87</v>
      </c>
      <c r="H90" s="2">
        <f t="shared" si="63"/>
        <v>5828</v>
      </c>
      <c r="I90" s="2">
        <f t="shared" si="64"/>
        <v>6655</v>
      </c>
      <c r="J90" s="5">
        <f t="shared" si="65"/>
        <v>0.12738548705089678</v>
      </c>
    </row>
    <row r="91" spans="2:31" x14ac:dyDescent="0.4">
      <c r="B91" s="1" t="s">
        <v>88</v>
      </c>
      <c r="C91" s="2">
        <v>8595</v>
      </c>
      <c r="D91" s="2">
        <f t="shared" si="61"/>
        <v>10404</v>
      </c>
      <c r="E91" s="5">
        <f t="shared" si="62"/>
        <v>0.13112357426428886</v>
      </c>
      <c r="G91" s="1" t="s">
        <v>88</v>
      </c>
      <c r="H91" s="2">
        <f t="shared" si="63"/>
        <v>6416</v>
      </c>
      <c r="I91" s="2">
        <f t="shared" si="64"/>
        <v>8325</v>
      </c>
      <c r="J91" s="5">
        <f t="shared" si="65"/>
        <v>0.107572037730973</v>
      </c>
    </row>
    <row r="92" spans="2:31" x14ac:dyDescent="0.4">
      <c r="B92" s="1" t="s">
        <v>89</v>
      </c>
      <c r="C92" s="2">
        <v>4083</v>
      </c>
      <c r="D92" s="2">
        <f t="shared" si="61"/>
        <v>4825</v>
      </c>
      <c r="E92" s="5">
        <f t="shared" si="62"/>
        <v>0.15977350243385544</v>
      </c>
      <c r="G92" s="1" t="s">
        <v>89</v>
      </c>
      <c r="H92" s="2">
        <f t="shared" si="63"/>
        <v>3061</v>
      </c>
      <c r="I92" s="2">
        <f t="shared" si="64"/>
        <v>3825</v>
      </c>
      <c r="J92" s="5">
        <f t="shared" si="65"/>
        <v>0.1240473487919572</v>
      </c>
    </row>
    <row r="93" spans="2:31" x14ac:dyDescent="0.4">
      <c r="B93" s="1" t="s">
        <v>90</v>
      </c>
      <c r="C93" s="2">
        <v>61580</v>
      </c>
      <c r="D93" s="2">
        <f t="shared" si="61"/>
        <v>71752</v>
      </c>
      <c r="E93" s="5">
        <f t="shared" si="62"/>
        <v>0.14078709072322323</v>
      </c>
      <c r="G93" s="1" t="s">
        <v>90</v>
      </c>
      <c r="H93" s="2">
        <f t="shared" si="63"/>
        <v>44764</v>
      </c>
      <c r="I93" s="2">
        <f t="shared" si="64"/>
        <v>56383</v>
      </c>
      <c r="J93" s="5">
        <f t="shared" si="65"/>
        <v>0.11071967889466873</v>
      </c>
    </row>
    <row r="96" spans="2:31" x14ac:dyDescent="0.4">
      <c r="B96" s="1" t="s">
        <v>97</v>
      </c>
      <c r="G96" s="1" t="s">
        <v>97</v>
      </c>
      <c r="H96" s="2"/>
    </row>
    <row r="97" spans="2:10" ht="112.5" x14ac:dyDescent="0.4">
      <c r="C97" s="2" t="s">
        <v>98</v>
      </c>
      <c r="D97" s="2" t="s">
        <v>99</v>
      </c>
      <c r="E97" s="3" t="s">
        <v>100</v>
      </c>
      <c r="G97" s="1"/>
      <c r="H97" s="2" t="s">
        <v>98</v>
      </c>
      <c r="I97" s="2" t="s">
        <v>99</v>
      </c>
      <c r="J97" s="3" t="s">
        <v>100</v>
      </c>
    </row>
    <row r="98" spans="2:10" x14ac:dyDescent="0.4">
      <c r="B98" s="1" t="s">
        <v>11</v>
      </c>
      <c r="C98" s="2">
        <f>J6</f>
        <v>9557</v>
      </c>
      <c r="D98" s="2">
        <f>V6</f>
        <v>14046</v>
      </c>
      <c r="E98" s="5">
        <f>X6</f>
        <v>0.11918338254760208</v>
      </c>
      <c r="G98" s="1" t="s">
        <v>11</v>
      </c>
      <c r="H98" s="2">
        <f>K6</f>
        <v>9875</v>
      </c>
      <c r="I98" s="2">
        <f>W6</f>
        <v>12462</v>
      </c>
      <c r="J98" s="5">
        <f>Y6</f>
        <v>0.10574279604928215</v>
      </c>
    </row>
    <row r="99" spans="2:10" x14ac:dyDescent="0.4">
      <c r="B99" s="1" t="s">
        <v>19</v>
      </c>
      <c r="C99" s="2">
        <f>J15</f>
        <v>430</v>
      </c>
      <c r="D99" s="2">
        <f>V16</f>
        <v>589</v>
      </c>
      <c r="E99" s="5">
        <f>X16</f>
        <v>0.14888776541961576</v>
      </c>
      <c r="G99" s="1" t="s">
        <v>19</v>
      </c>
      <c r="H99" s="2">
        <f>K15</f>
        <v>466</v>
      </c>
      <c r="I99" s="2">
        <f>W16</f>
        <v>554</v>
      </c>
      <c r="J99" s="5">
        <f>Y16</f>
        <v>0.14004044489383216</v>
      </c>
    </row>
    <row r="100" spans="2:10" x14ac:dyDescent="0.4">
      <c r="B100" s="1" t="s">
        <v>23</v>
      </c>
      <c r="C100" s="2">
        <f>J16</f>
        <v>218</v>
      </c>
      <c r="D100" s="2">
        <f t="shared" ref="D100:D102" si="66">V17</f>
        <v>283</v>
      </c>
      <c r="E100" s="5">
        <f t="shared" ref="E100:E102" si="67">X17</f>
        <v>0.22213500784929358</v>
      </c>
      <c r="G100" s="1" t="s">
        <v>23</v>
      </c>
      <c r="H100" s="2">
        <f>K16</f>
        <v>257</v>
      </c>
      <c r="I100" s="2">
        <f>W17</f>
        <v>271</v>
      </c>
      <c r="J100" s="5">
        <f>Y17</f>
        <v>0.21271585557299844</v>
      </c>
    </row>
    <row r="101" spans="2:10" x14ac:dyDescent="0.4">
      <c r="B101" s="1" t="s">
        <v>24</v>
      </c>
      <c r="C101" s="2">
        <f>J17</f>
        <v>89</v>
      </c>
      <c r="D101" s="2">
        <f t="shared" si="66"/>
        <v>119</v>
      </c>
      <c r="E101" s="5">
        <f t="shared" si="67"/>
        <v>0.12486883525708289</v>
      </c>
      <c r="G101" s="1" t="s">
        <v>24</v>
      </c>
      <c r="H101" s="2">
        <f>K17</f>
        <v>115</v>
      </c>
      <c r="I101" s="2">
        <f>W18</f>
        <v>132</v>
      </c>
      <c r="J101" s="5">
        <f>Y18</f>
        <v>0.13850996852046171</v>
      </c>
    </row>
    <row r="102" spans="2:10" x14ac:dyDescent="0.4">
      <c r="B102" s="1" t="s">
        <v>26</v>
      </c>
      <c r="C102" s="2">
        <f>J18</f>
        <v>366</v>
      </c>
      <c r="D102" s="2">
        <f t="shared" si="66"/>
        <v>527</v>
      </c>
      <c r="E102" s="5">
        <f t="shared" si="67"/>
        <v>0.20634299138606108</v>
      </c>
      <c r="G102" s="1" t="s">
        <v>26</v>
      </c>
      <c r="H102" s="2">
        <f>K18</f>
        <v>502</v>
      </c>
      <c r="I102" s="2">
        <f>W19</f>
        <v>472</v>
      </c>
      <c r="J102" s="5">
        <f>Y19</f>
        <v>0.18480814408770557</v>
      </c>
    </row>
    <row r="103" spans="2:10" x14ac:dyDescent="0.4">
      <c r="G103" s="1"/>
      <c r="H103" s="2"/>
    </row>
    <row r="104" spans="2:10" x14ac:dyDescent="0.4">
      <c r="B104" s="1" t="s">
        <v>101</v>
      </c>
      <c r="G104" s="1" t="s">
        <v>101</v>
      </c>
      <c r="H104" s="2"/>
    </row>
    <row r="105" spans="2:10" ht="112.5" x14ac:dyDescent="0.4">
      <c r="C105" s="2" t="s">
        <v>98</v>
      </c>
      <c r="D105" s="2" t="s">
        <v>99</v>
      </c>
      <c r="E105" s="3" t="s">
        <v>100</v>
      </c>
      <c r="G105" s="1"/>
      <c r="H105" s="2" t="s">
        <v>98</v>
      </c>
      <c r="I105" s="2" t="s">
        <v>99</v>
      </c>
      <c r="J105" s="3" t="s">
        <v>100</v>
      </c>
    </row>
    <row r="106" spans="2:10" x14ac:dyDescent="0.4">
      <c r="B106" s="1" t="s">
        <v>12</v>
      </c>
      <c r="C106" s="2">
        <f>SUM(J7,J21:J22)</f>
        <v>6082</v>
      </c>
      <c r="D106" s="2">
        <f>V7</f>
        <v>8647</v>
      </c>
      <c r="E106" s="5">
        <f>X7</f>
        <v>0.1219381495635497</v>
      </c>
      <c r="G106" s="1" t="s">
        <v>12</v>
      </c>
      <c r="H106" s="2">
        <f>SUM(K7,K21:K22)</f>
        <v>5523</v>
      </c>
      <c r="I106" s="2">
        <f>W7</f>
        <v>6874</v>
      </c>
      <c r="J106" s="5">
        <f>Y7</f>
        <v>9.6935681750877842E-2</v>
      </c>
    </row>
    <row r="107" spans="2:10" x14ac:dyDescent="0.4">
      <c r="B107" s="1" t="s">
        <v>14</v>
      </c>
      <c r="C107" s="2">
        <f>J9</f>
        <v>951</v>
      </c>
      <c r="D107" s="2">
        <f>V9</f>
        <v>1414</v>
      </c>
      <c r="E107" s="5">
        <f>X9</f>
        <v>0.12065875927980203</v>
      </c>
      <c r="G107" s="1" t="s">
        <v>14</v>
      </c>
      <c r="H107" s="2">
        <f>K9</f>
        <v>879</v>
      </c>
      <c r="I107" s="2">
        <f>W9</f>
        <v>1092</v>
      </c>
      <c r="J107" s="5">
        <f>Y9</f>
        <v>9.3182012117074831E-2</v>
      </c>
    </row>
    <row r="108" spans="2:10" x14ac:dyDescent="0.4">
      <c r="B108" s="1" t="s">
        <v>22</v>
      </c>
      <c r="C108" s="2">
        <f>SUM(J26:J27,J29)</f>
        <v>738</v>
      </c>
      <c r="D108" s="2">
        <f>V15</f>
        <v>1009</v>
      </c>
      <c r="E108" s="5">
        <f>X15</f>
        <v>0.1</v>
      </c>
      <c r="G108" s="1" t="s">
        <v>22</v>
      </c>
      <c r="H108" s="2">
        <f>SUM(K26:K27,K29)</f>
        <v>759</v>
      </c>
      <c r="I108" s="2">
        <f>W15</f>
        <v>958</v>
      </c>
      <c r="J108" s="5">
        <f>Y15</f>
        <v>9.4945490584737363E-2</v>
      </c>
    </row>
    <row r="109" spans="2:10" x14ac:dyDescent="0.4">
      <c r="B109" s="1" t="s">
        <v>33</v>
      </c>
      <c r="C109" s="2">
        <f>J23</f>
        <v>39</v>
      </c>
      <c r="D109" s="2">
        <f>V22</f>
        <v>50</v>
      </c>
      <c r="E109" s="5">
        <f>X22</f>
        <v>0.10330578512396695</v>
      </c>
      <c r="G109" s="1" t="s">
        <v>33</v>
      </c>
      <c r="H109" s="2">
        <f>K23</f>
        <v>66</v>
      </c>
      <c r="I109" s="2">
        <f>W22</f>
        <v>55</v>
      </c>
      <c r="J109" s="5">
        <f>Y22</f>
        <v>0.11363636363636363</v>
      </c>
    </row>
    <row r="110" spans="2:10" x14ac:dyDescent="0.4">
      <c r="B110" s="1" t="s">
        <v>35</v>
      </c>
      <c r="C110" s="2">
        <f>J24</f>
        <v>356</v>
      </c>
      <c r="D110" s="2">
        <f t="shared" ref="D110:D112" si="68">V23</f>
        <v>538</v>
      </c>
      <c r="E110" s="5">
        <f>X23</f>
        <v>0.10926076360682373</v>
      </c>
      <c r="G110" s="1" t="s">
        <v>35</v>
      </c>
      <c r="H110" s="2">
        <f>K24</f>
        <v>401</v>
      </c>
      <c r="I110" s="2">
        <f>W23</f>
        <v>467</v>
      </c>
      <c r="J110" s="5">
        <f>Y23</f>
        <v>9.4841592201462224E-2</v>
      </c>
    </row>
    <row r="111" spans="2:10" x14ac:dyDescent="0.4">
      <c r="B111" s="1" t="s">
        <v>37</v>
      </c>
      <c r="C111" s="2">
        <f>J25</f>
        <v>443</v>
      </c>
      <c r="D111" s="2">
        <f t="shared" si="68"/>
        <v>541</v>
      </c>
      <c r="E111" s="5">
        <f>X24</f>
        <v>0.15874413145539906</v>
      </c>
      <c r="G111" s="1" t="s">
        <v>37</v>
      </c>
      <c r="H111" s="2">
        <f>K25</f>
        <v>376</v>
      </c>
      <c r="I111" s="2">
        <f>W24</f>
        <v>401</v>
      </c>
      <c r="J111" s="5">
        <f>Y24</f>
        <v>0.1176643192488263</v>
      </c>
    </row>
    <row r="112" spans="2:10" x14ac:dyDescent="0.4">
      <c r="B112" s="1" t="s">
        <v>39</v>
      </c>
      <c r="C112" s="2">
        <f>J28</f>
        <v>179</v>
      </c>
      <c r="D112" s="2">
        <f t="shared" si="68"/>
        <v>244</v>
      </c>
      <c r="E112" s="5">
        <f>X25</f>
        <v>0.10278011794439765</v>
      </c>
      <c r="G112" s="1" t="s">
        <v>39</v>
      </c>
      <c r="H112" s="2">
        <f>K28</f>
        <v>192</v>
      </c>
      <c r="I112" s="2">
        <f>W25</f>
        <v>230</v>
      </c>
      <c r="J112" s="5">
        <f>Y25</f>
        <v>9.6882898062342043E-2</v>
      </c>
    </row>
    <row r="113" spans="2:10" x14ac:dyDescent="0.4">
      <c r="G113" s="1"/>
      <c r="H113" s="2"/>
    </row>
    <row r="114" spans="2:10" x14ac:dyDescent="0.4">
      <c r="B114" s="1" t="s">
        <v>102</v>
      </c>
      <c r="G114" s="1" t="s">
        <v>102</v>
      </c>
      <c r="H114" s="2"/>
    </row>
    <row r="115" spans="2:10" ht="112.5" x14ac:dyDescent="0.4">
      <c r="C115" s="2" t="s">
        <v>98</v>
      </c>
      <c r="D115" s="2" t="s">
        <v>99</v>
      </c>
      <c r="E115" s="3" t="s">
        <v>100</v>
      </c>
      <c r="G115" s="1"/>
      <c r="H115" s="2" t="s">
        <v>98</v>
      </c>
      <c r="I115" s="2" t="s">
        <v>99</v>
      </c>
      <c r="J115" s="3" t="s">
        <v>100</v>
      </c>
    </row>
    <row r="116" spans="2:10" x14ac:dyDescent="0.4">
      <c r="B116" s="1" t="s">
        <v>13</v>
      </c>
      <c r="C116" s="2">
        <f>J8</f>
        <v>6320</v>
      </c>
      <c r="D116" s="2">
        <f>V8</f>
        <v>10447</v>
      </c>
      <c r="E116" s="5">
        <f>X8</f>
        <v>0.11170991990932323</v>
      </c>
      <c r="G116" s="1" t="s">
        <v>13</v>
      </c>
      <c r="H116" s="2">
        <f>K8</f>
        <v>7588</v>
      </c>
      <c r="I116" s="2">
        <f>W8</f>
        <v>10449</v>
      </c>
      <c r="J116" s="5">
        <f>Y8</f>
        <v>0.11173130593783082</v>
      </c>
    </row>
    <row r="117" spans="2:10" x14ac:dyDescent="0.4">
      <c r="B117" s="1" t="s">
        <v>64</v>
      </c>
      <c r="C117" s="2">
        <f>J45</f>
        <v>477</v>
      </c>
      <c r="D117" s="2">
        <f>V40</f>
        <v>554</v>
      </c>
      <c r="E117" s="5">
        <f t="shared" ref="E117:E122" si="69">X40</f>
        <v>0.14781216648879403</v>
      </c>
      <c r="G117" s="1" t="s">
        <v>64</v>
      </c>
      <c r="H117" s="2">
        <f>K45</f>
        <v>427</v>
      </c>
      <c r="I117" s="2">
        <f t="shared" ref="I117:I122" si="70">W40</f>
        <v>503</v>
      </c>
      <c r="J117" s="5">
        <f t="shared" ref="J117:J122" si="71">Y40</f>
        <v>0.13420490928495196</v>
      </c>
    </row>
    <row r="118" spans="2:10" x14ac:dyDescent="0.4">
      <c r="B118" s="1" t="s">
        <v>66</v>
      </c>
      <c r="C118" s="2">
        <f>J46</f>
        <v>488</v>
      </c>
      <c r="D118" s="2">
        <f t="shared" ref="D118:D122" si="72">V41</f>
        <v>735</v>
      </c>
      <c r="E118" s="5">
        <f t="shared" si="69"/>
        <v>0.12029459901800327</v>
      </c>
      <c r="G118" s="1" t="s">
        <v>66</v>
      </c>
      <c r="H118" s="2">
        <f>K46</f>
        <v>654</v>
      </c>
      <c r="I118" s="2">
        <f t="shared" si="70"/>
        <v>832</v>
      </c>
      <c r="J118" s="5">
        <f t="shared" si="71"/>
        <v>0.13617021276595745</v>
      </c>
    </row>
    <row r="119" spans="2:10" x14ac:dyDescent="0.4">
      <c r="B119" s="1" t="s">
        <v>67</v>
      </c>
      <c r="C119" s="2">
        <f>J47</f>
        <v>251</v>
      </c>
      <c r="D119" s="2">
        <f t="shared" si="72"/>
        <v>296</v>
      </c>
      <c r="E119" s="5">
        <f t="shared" si="69"/>
        <v>0.14822233350025038</v>
      </c>
      <c r="G119" s="1" t="s">
        <v>67</v>
      </c>
      <c r="H119" s="2">
        <f>K47</f>
        <v>256</v>
      </c>
      <c r="I119" s="2">
        <f t="shared" si="70"/>
        <v>276</v>
      </c>
      <c r="J119" s="5">
        <f t="shared" si="71"/>
        <v>0.13820731096644967</v>
      </c>
    </row>
    <row r="120" spans="2:10" x14ac:dyDescent="0.4">
      <c r="B120" s="1" t="s">
        <v>69</v>
      </c>
      <c r="C120" s="2">
        <f>SUM(J48:J49,J51)</f>
        <v>632</v>
      </c>
      <c r="D120" s="2">
        <f t="shared" si="72"/>
        <v>850</v>
      </c>
      <c r="E120" s="5">
        <f t="shared" si="69"/>
        <v>0.13299953058989203</v>
      </c>
      <c r="G120" s="1" t="s">
        <v>69</v>
      </c>
      <c r="H120" s="2">
        <f>SUM(K48:K49,K51)</f>
        <v>705</v>
      </c>
      <c r="I120" s="2">
        <f t="shared" si="70"/>
        <v>830</v>
      </c>
      <c r="J120" s="5">
        <f t="shared" si="71"/>
        <v>0.12987012987012986</v>
      </c>
    </row>
    <row r="121" spans="2:10" x14ac:dyDescent="0.4">
      <c r="B121" s="1" t="s">
        <v>71</v>
      </c>
      <c r="C121" s="2">
        <f>J50</f>
        <v>242</v>
      </c>
      <c r="D121" s="2">
        <f t="shared" si="72"/>
        <v>483</v>
      </c>
      <c r="E121" s="5">
        <f t="shared" si="69"/>
        <v>8.5050184891706293E-2</v>
      </c>
      <c r="G121" s="1" t="s">
        <v>71</v>
      </c>
      <c r="H121" s="2">
        <f>K50</f>
        <v>320</v>
      </c>
      <c r="I121" s="2">
        <f t="shared" si="70"/>
        <v>606</v>
      </c>
      <c r="J121" s="5">
        <f t="shared" si="71"/>
        <v>0.10670892762810354</v>
      </c>
    </row>
    <row r="122" spans="2:10" x14ac:dyDescent="0.4">
      <c r="B122" s="1" t="s">
        <v>72</v>
      </c>
      <c r="C122" s="2">
        <f>J52</f>
        <v>88</v>
      </c>
      <c r="D122" s="2">
        <f t="shared" si="72"/>
        <v>124</v>
      </c>
      <c r="E122" s="5">
        <f t="shared" si="69"/>
        <v>0.14975845410628019</v>
      </c>
      <c r="G122" s="1" t="s">
        <v>72</v>
      </c>
      <c r="H122" s="2">
        <f>K52</f>
        <v>98</v>
      </c>
      <c r="I122" s="2">
        <f t="shared" si="70"/>
        <v>114</v>
      </c>
      <c r="J122" s="5">
        <f t="shared" si="71"/>
        <v>0.13768115942028986</v>
      </c>
    </row>
    <row r="123" spans="2:10" x14ac:dyDescent="0.4">
      <c r="G123" s="1"/>
      <c r="H123" s="2"/>
    </row>
    <row r="124" spans="2:10" x14ac:dyDescent="0.4">
      <c r="B124" s="1" t="s">
        <v>103</v>
      </c>
      <c r="G124" s="1" t="s">
        <v>103</v>
      </c>
      <c r="H124" s="2"/>
    </row>
    <row r="125" spans="2:10" ht="112.5" x14ac:dyDescent="0.4">
      <c r="C125" s="2" t="s">
        <v>98</v>
      </c>
      <c r="D125" s="2" t="s">
        <v>99</v>
      </c>
      <c r="E125" s="3" t="s">
        <v>100</v>
      </c>
      <c r="G125" s="1"/>
      <c r="H125" s="2" t="s">
        <v>98</v>
      </c>
      <c r="I125" s="2" t="s">
        <v>99</v>
      </c>
      <c r="J125" s="3" t="s">
        <v>100</v>
      </c>
    </row>
    <row r="126" spans="2:10" x14ac:dyDescent="0.4">
      <c r="B126" s="1" t="s">
        <v>15</v>
      </c>
      <c r="C126" s="2">
        <f>J10</f>
        <v>2197</v>
      </c>
      <c r="D126" s="2">
        <f>V10</f>
        <v>2912</v>
      </c>
      <c r="E126" s="5">
        <f>X10</f>
        <v>0.138311009784364</v>
      </c>
      <c r="G126" s="1" t="s">
        <v>15</v>
      </c>
      <c r="H126" s="2">
        <f>K10</f>
        <v>2222</v>
      </c>
      <c r="I126" s="2">
        <f>W10</f>
        <v>2500</v>
      </c>
      <c r="J126" s="5">
        <f>Y10</f>
        <v>0.11874228175168614</v>
      </c>
    </row>
    <row r="127" spans="2:10" x14ac:dyDescent="0.4">
      <c r="B127" s="1" t="s">
        <v>20</v>
      </c>
      <c r="C127" s="2">
        <f>J14</f>
        <v>1001</v>
      </c>
      <c r="D127" s="2">
        <f>V14</f>
        <v>1389</v>
      </c>
      <c r="E127" s="5">
        <f>X14</f>
        <v>0.12700009143275121</v>
      </c>
      <c r="G127" s="1" t="s">
        <v>20</v>
      </c>
      <c r="H127" s="2">
        <f>K14</f>
        <v>1081</v>
      </c>
      <c r="I127" s="2">
        <f>W14</f>
        <v>1352</v>
      </c>
      <c r="J127" s="5">
        <f>Y14</f>
        <v>0.1236170796379263</v>
      </c>
    </row>
    <row r="128" spans="2:10" x14ac:dyDescent="0.4">
      <c r="B128" s="1" t="s">
        <v>28</v>
      </c>
      <c r="C128" s="2">
        <f>J19</f>
        <v>497</v>
      </c>
      <c r="D128" s="2">
        <f>V20</f>
        <v>626</v>
      </c>
      <c r="E128" s="5">
        <f>X20</f>
        <v>0.16327595200834638</v>
      </c>
      <c r="G128" s="1" t="s">
        <v>28</v>
      </c>
      <c r="H128" s="2">
        <f>K19</f>
        <v>544</v>
      </c>
      <c r="I128" s="2">
        <f>W20</f>
        <v>568</v>
      </c>
      <c r="J128" s="5">
        <f>Y20</f>
        <v>0.14814814814814814</v>
      </c>
    </row>
    <row r="129" spans="2:10" x14ac:dyDescent="0.4">
      <c r="B129" s="1" t="s">
        <v>29</v>
      </c>
      <c r="C129" s="2">
        <f>J20</f>
        <v>513</v>
      </c>
      <c r="D129" s="2">
        <f>V21</f>
        <v>651</v>
      </c>
      <c r="E129" s="5">
        <f>X21</f>
        <v>0.197992700729927</v>
      </c>
      <c r="G129" s="1" t="s">
        <v>29</v>
      </c>
      <c r="H129" s="2">
        <f>K20</f>
        <v>604</v>
      </c>
      <c r="I129" s="2">
        <f>W21</f>
        <v>608</v>
      </c>
      <c r="J129" s="5">
        <f>Y21</f>
        <v>0.18491484184914841</v>
      </c>
    </row>
    <row r="130" spans="2:10" x14ac:dyDescent="0.4">
      <c r="B130" s="1" t="s">
        <v>42</v>
      </c>
      <c r="C130" s="2">
        <f>J30</f>
        <v>436</v>
      </c>
      <c r="D130" s="2">
        <f>V26</f>
        <v>595</v>
      </c>
      <c r="E130" s="5">
        <f>X26</f>
        <v>0.12768240343347639</v>
      </c>
      <c r="G130" s="1" t="s">
        <v>42</v>
      </c>
      <c r="H130" s="2">
        <f>K30</f>
        <v>415</v>
      </c>
      <c r="I130" s="2">
        <f>W26</f>
        <v>526</v>
      </c>
      <c r="J130" s="5">
        <f>Y26</f>
        <v>0.1128755364806867</v>
      </c>
    </row>
    <row r="131" spans="2:10" x14ac:dyDescent="0.4">
      <c r="B131" s="1" t="s">
        <v>45</v>
      </c>
      <c r="C131" s="2">
        <f t="shared" ref="C131:C132" si="73">J31</f>
        <v>355</v>
      </c>
      <c r="D131" s="2">
        <f t="shared" ref="D131:D132" si="74">V27</f>
        <v>564</v>
      </c>
      <c r="E131" s="5">
        <f>X27</f>
        <v>0.12912087912087913</v>
      </c>
      <c r="G131" s="1" t="s">
        <v>45</v>
      </c>
      <c r="H131" s="2">
        <f>K31</f>
        <v>411</v>
      </c>
      <c r="I131" s="2">
        <f>W27</f>
        <v>447</v>
      </c>
      <c r="J131" s="5">
        <f>Y27</f>
        <v>0.10233516483516483</v>
      </c>
    </row>
    <row r="132" spans="2:10" x14ac:dyDescent="0.4">
      <c r="B132" s="1" t="s">
        <v>46</v>
      </c>
      <c r="C132" s="2">
        <f t="shared" si="73"/>
        <v>432</v>
      </c>
      <c r="D132" s="2">
        <f t="shared" si="74"/>
        <v>669</v>
      </c>
      <c r="E132" s="5">
        <f>X28</f>
        <v>0.16309117503656753</v>
      </c>
      <c r="G132" s="1" t="s">
        <v>46</v>
      </c>
      <c r="H132" s="2">
        <f>K32</f>
        <v>551</v>
      </c>
      <c r="I132" s="2">
        <f>W28</f>
        <v>654</v>
      </c>
      <c r="J132" s="5">
        <f>Y28</f>
        <v>0.15943442223305704</v>
      </c>
    </row>
    <row r="133" spans="2:10" x14ac:dyDescent="0.4">
      <c r="G133" s="1"/>
      <c r="H133" s="2"/>
    </row>
    <row r="134" spans="2:10" x14ac:dyDescent="0.4">
      <c r="B134" s="1" t="s">
        <v>104</v>
      </c>
      <c r="G134" s="1" t="s">
        <v>104</v>
      </c>
      <c r="H134" s="2"/>
    </row>
    <row r="135" spans="2:10" ht="112.5" x14ac:dyDescent="0.4">
      <c r="C135" s="2" t="s">
        <v>98</v>
      </c>
      <c r="D135" s="2" t="s">
        <v>99</v>
      </c>
      <c r="E135" s="3" t="s">
        <v>100</v>
      </c>
      <c r="G135" s="1"/>
      <c r="H135" s="2" t="s">
        <v>98</v>
      </c>
      <c r="I135" s="2" t="s">
        <v>99</v>
      </c>
      <c r="J135" s="3" t="s">
        <v>100</v>
      </c>
    </row>
    <row r="136" spans="2:10" x14ac:dyDescent="0.4">
      <c r="B136" s="1" t="s">
        <v>16</v>
      </c>
      <c r="C136" s="2">
        <f>J11</f>
        <v>1739</v>
      </c>
      <c r="D136" s="2">
        <f>V11</f>
        <v>2776</v>
      </c>
      <c r="E136" s="5">
        <f>X11</f>
        <v>0.10924832743014561</v>
      </c>
      <c r="G136" s="1" t="s">
        <v>16</v>
      </c>
      <c r="H136" s="2">
        <f>K11</f>
        <v>1990</v>
      </c>
      <c r="I136" s="2">
        <f>W11</f>
        <v>2808</v>
      </c>
      <c r="J136" s="5">
        <f>Y11</f>
        <v>0.11050767414403778</v>
      </c>
    </row>
    <row r="137" spans="2:10" x14ac:dyDescent="0.4">
      <c r="B137" s="1" t="s">
        <v>17</v>
      </c>
      <c r="C137" s="2">
        <f>J12</f>
        <v>1223</v>
      </c>
      <c r="D137" s="2">
        <f>V12</f>
        <v>1847</v>
      </c>
      <c r="E137" s="5">
        <f>X12</f>
        <v>0.11341029104752548</v>
      </c>
      <c r="G137" s="1" t="s">
        <v>17</v>
      </c>
      <c r="H137" s="2">
        <f>K12</f>
        <v>1295</v>
      </c>
      <c r="I137" s="2">
        <f>W12</f>
        <v>1494</v>
      </c>
      <c r="J137" s="5">
        <f>Y12</f>
        <v>9.1735232715215526E-2</v>
      </c>
    </row>
    <row r="138" spans="2:10" x14ac:dyDescent="0.4">
      <c r="B138" s="1" t="s">
        <v>48</v>
      </c>
      <c r="C138" s="2">
        <f>J33</f>
        <v>632</v>
      </c>
      <c r="D138" s="2">
        <f>V29</f>
        <v>801</v>
      </c>
      <c r="E138" s="5">
        <f t="shared" ref="E138:E144" si="75">X29</f>
        <v>0.14435033339340422</v>
      </c>
      <c r="G138" s="1" t="s">
        <v>48</v>
      </c>
      <c r="H138" s="2">
        <f>K33</f>
        <v>625</v>
      </c>
      <c r="I138" s="2">
        <f t="shared" ref="I138:I144" si="76">W29</f>
        <v>741</v>
      </c>
      <c r="J138" s="5">
        <f t="shared" ref="J138:J144" si="77">Y29</f>
        <v>0.13353757433771851</v>
      </c>
    </row>
    <row r="139" spans="2:10" x14ac:dyDescent="0.4">
      <c r="B139" s="1" t="s">
        <v>49</v>
      </c>
      <c r="C139" s="2">
        <f>J34</f>
        <v>476</v>
      </c>
      <c r="D139" s="2">
        <f t="shared" ref="D139:D144" si="78">V30</f>
        <v>746</v>
      </c>
      <c r="E139" s="5">
        <f t="shared" si="75"/>
        <v>0.13439019996397045</v>
      </c>
      <c r="G139" s="1" t="s">
        <v>49</v>
      </c>
      <c r="H139" s="2">
        <f>K34</f>
        <v>570</v>
      </c>
      <c r="I139" s="2">
        <f t="shared" si="76"/>
        <v>745</v>
      </c>
      <c r="J139" s="5">
        <f t="shared" si="77"/>
        <v>0.13421005224283913</v>
      </c>
    </row>
    <row r="140" spans="2:10" x14ac:dyDescent="0.4">
      <c r="B140" s="1" t="s">
        <v>50</v>
      </c>
      <c r="C140" s="2">
        <f>J36</f>
        <v>198</v>
      </c>
      <c r="D140" s="2">
        <f t="shared" si="78"/>
        <v>349</v>
      </c>
      <c r="E140" s="5">
        <f t="shared" si="75"/>
        <v>9.8061253161000284E-2</v>
      </c>
      <c r="G140" s="1" t="s">
        <v>50</v>
      </c>
      <c r="H140" s="2">
        <f>K36</f>
        <v>324</v>
      </c>
      <c r="I140" s="2">
        <f t="shared" si="76"/>
        <v>450</v>
      </c>
      <c r="J140" s="5">
        <f t="shared" si="77"/>
        <v>0.12644001123911211</v>
      </c>
    </row>
    <row r="141" spans="2:10" x14ac:dyDescent="0.4">
      <c r="B141" s="1" t="s">
        <v>51</v>
      </c>
      <c r="C141" s="2">
        <f>J37</f>
        <v>188</v>
      </c>
      <c r="D141" s="2">
        <f t="shared" si="78"/>
        <v>262</v>
      </c>
      <c r="E141" s="5">
        <f t="shared" si="75"/>
        <v>0.14710836608646827</v>
      </c>
      <c r="G141" s="1" t="s">
        <v>51</v>
      </c>
      <c r="H141" s="2">
        <f>K37</f>
        <v>221</v>
      </c>
      <c r="I141" s="2">
        <f t="shared" si="76"/>
        <v>217</v>
      </c>
      <c r="J141" s="5">
        <f t="shared" si="77"/>
        <v>0.12184166198764738</v>
      </c>
    </row>
    <row r="142" spans="2:10" x14ac:dyDescent="0.4">
      <c r="B142" s="1" t="s">
        <v>52</v>
      </c>
      <c r="C142" s="2">
        <f>J38</f>
        <v>435</v>
      </c>
      <c r="D142" s="2">
        <f t="shared" si="78"/>
        <v>720</v>
      </c>
      <c r="E142" s="5">
        <f t="shared" si="75"/>
        <v>0.121191718565898</v>
      </c>
      <c r="G142" s="1" t="s">
        <v>52</v>
      </c>
      <c r="H142" s="2">
        <f>K38</f>
        <v>579</v>
      </c>
      <c r="I142" s="2">
        <f t="shared" si="76"/>
        <v>705</v>
      </c>
      <c r="J142" s="5">
        <f t="shared" si="77"/>
        <v>0.11866689109577512</v>
      </c>
    </row>
    <row r="143" spans="2:10" x14ac:dyDescent="0.4">
      <c r="B143" s="1" t="s">
        <v>54</v>
      </c>
      <c r="C143" s="2">
        <f>J40</f>
        <v>232</v>
      </c>
      <c r="D143" s="2">
        <f t="shared" si="78"/>
        <v>357</v>
      </c>
      <c r="E143" s="5">
        <f t="shared" si="75"/>
        <v>7.6396319280975816E-2</v>
      </c>
      <c r="G143" s="1" t="s">
        <v>54</v>
      </c>
      <c r="H143" s="2">
        <f>K40</f>
        <v>249</v>
      </c>
      <c r="I143" s="2">
        <f t="shared" si="76"/>
        <v>341</v>
      </c>
      <c r="J143" s="5">
        <f t="shared" si="77"/>
        <v>7.2972394607318636E-2</v>
      </c>
    </row>
    <row r="144" spans="2:10" x14ac:dyDescent="0.4">
      <c r="B144" s="1" t="s">
        <v>56</v>
      </c>
      <c r="C144" s="2">
        <f>SUM(J35,J39)</f>
        <v>458</v>
      </c>
      <c r="D144" s="2">
        <f t="shared" si="78"/>
        <v>737</v>
      </c>
      <c r="E144" s="5">
        <f t="shared" si="75"/>
        <v>8.5300925925925933E-2</v>
      </c>
      <c r="G144" s="1" t="s">
        <v>56</v>
      </c>
      <c r="H144" s="2">
        <f>SUM(K35,K39)</f>
        <v>563</v>
      </c>
      <c r="I144" s="2">
        <f t="shared" si="76"/>
        <v>824</v>
      </c>
      <c r="J144" s="5">
        <f t="shared" si="77"/>
        <v>9.5370370370370369E-2</v>
      </c>
    </row>
    <row r="146" spans="2:10" x14ac:dyDescent="0.4">
      <c r="B146" s="1" t="s">
        <v>105</v>
      </c>
      <c r="G146" s="1" t="s">
        <v>105</v>
      </c>
      <c r="H146" s="2"/>
    </row>
    <row r="147" spans="2:10" ht="112.5" x14ac:dyDescent="0.4">
      <c r="C147" s="2" t="s">
        <v>98</v>
      </c>
      <c r="D147" s="2" t="s">
        <v>99</v>
      </c>
      <c r="E147" s="3" t="s">
        <v>100</v>
      </c>
      <c r="G147" s="1"/>
      <c r="H147" s="2" t="s">
        <v>98</v>
      </c>
      <c r="I147" s="2" t="s">
        <v>99</v>
      </c>
      <c r="J147" s="3" t="s">
        <v>106</v>
      </c>
    </row>
    <row r="148" spans="2:10" x14ac:dyDescent="0.4">
      <c r="B148" s="1" t="s">
        <v>18</v>
      </c>
      <c r="C148" s="2">
        <f>J13</f>
        <v>2249</v>
      </c>
      <c r="D148" s="2">
        <f>V13</f>
        <v>3214</v>
      </c>
      <c r="E148" s="5">
        <f>X13</f>
        <v>0.13176991513263089</v>
      </c>
      <c r="G148" s="1" t="s">
        <v>18</v>
      </c>
      <c r="H148" s="2">
        <f>K13</f>
        <v>2375</v>
      </c>
      <c r="I148" s="2">
        <f>W13</f>
        <v>3044</v>
      </c>
      <c r="J148" s="5">
        <f>Y13</f>
        <v>0.12480013119593293</v>
      </c>
    </row>
    <row r="149" spans="2:10" x14ac:dyDescent="0.4">
      <c r="B149" s="1" t="s">
        <v>58</v>
      </c>
      <c r="C149" s="2">
        <f>J41</f>
        <v>201</v>
      </c>
      <c r="D149" s="2">
        <f>V36</f>
        <v>262</v>
      </c>
      <c r="E149" s="5">
        <f>X36</f>
        <v>0.12191717077710564</v>
      </c>
      <c r="G149" s="1" t="s">
        <v>58</v>
      </c>
      <c r="H149" s="2">
        <f>K41</f>
        <v>195</v>
      </c>
      <c r="I149" s="2">
        <f>W36</f>
        <v>242</v>
      </c>
      <c r="J149" s="5">
        <f>Y36</f>
        <v>0.11261051651931131</v>
      </c>
    </row>
    <row r="150" spans="2:10" x14ac:dyDescent="0.4">
      <c r="B150" s="1" t="s">
        <v>59</v>
      </c>
      <c r="C150" s="2">
        <f>J42</f>
        <v>158</v>
      </c>
      <c r="D150" s="2">
        <f t="shared" ref="D150:D152" si="79">V37</f>
        <v>272</v>
      </c>
      <c r="E150" s="5">
        <f>X37</f>
        <v>0.10583657587548638</v>
      </c>
      <c r="G150" s="1" t="s">
        <v>59</v>
      </c>
      <c r="H150" s="2">
        <f>K42</f>
        <v>244</v>
      </c>
      <c r="I150" s="2">
        <f>W37</f>
        <v>285</v>
      </c>
      <c r="J150" s="5">
        <f>Y37</f>
        <v>0.11089494163424124</v>
      </c>
    </row>
    <row r="151" spans="2:10" x14ac:dyDescent="0.4">
      <c r="B151" s="1" t="s">
        <v>60</v>
      </c>
      <c r="C151" s="2">
        <f>J43</f>
        <v>104</v>
      </c>
      <c r="D151" s="2">
        <f t="shared" si="79"/>
        <v>150</v>
      </c>
      <c r="E151" s="5">
        <f>X38</f>
        <v>0.18270401948842874</v>
      </c>
      <c r="G151" s="1" t="s">
        <v>60</v>
      </c>
      <c r="H151" s="2">
        <f>K43</f>
        <v>122</v>
      </c>
      <c r="I151" s="2">
        <f>W38</f>
        <v>129</v>
      </c>
      <c r="J151" s="5">
        <f>Y38</f>
        <v>0.15712545676004872</v>
      </c>
    </row>
    <row r="152" spans="2:10" x14ac:dyDescent="0.4">
      <c r="B152" s="1" t="s">
        <v>62</v>
      </c>
      <c r="C152" s="2">
        <f>J44</f>
        <v>131</v>
      </c>
      <c r="D152" s="2">
        <f t="shared" si="79"/>
        <v>185</v>
      </c>
      <c r="E152" s="5">
        <f>X39</f>
        <v>0.20464601769911506</v>
      </c>
      <c r="G152" s="1" t="s">
        <v>62</v>
      </c>
      <c r="H152" s="2">
        <f>K44</f>
        <v>125</v>
      </c>
      <c r="I152" s="2">
        <f>W39</f>
        <v>125</v>
      </c>
      <c r="J152" s="5">
        <f>Y39</f>
        <v>0.13827433628318583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グラフ</vt:lpstr>
      </vt:variant>
      <vt:variant>
        <vt:i4>1</vt:i4>
      </vt:variant>
    </vt:vector>
  </HeadingPairs>
  <TitlesOfParts>
    <vt:vector size="3" baseType="lpstr">
      <vt:lpstr>データ</vt:lpstr>
      <vt:lpstr>元データ１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2024-03-25T00:36:52Z</dcterms:created>
  <dcterms:modified xsi:type="dcterms:W3CDTF">2024-12-27T04:59:32Z</dcterms:modified>
</cp:coreProperties>
</file>